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6B06FA32-7E1A-43B8-8C53-A6A0A32D0CEF}" xr6:coauthVersionLast="47" xr6:coauthVersionMax="47" xr10:uidLastSave="{00000000-0000-0000-0000-000000000000}"/>
  <bookViews>
    <workbookView xWindow="-108" yWindow="-108" windowWidth="23256" windowHeight="12576" activeTab="2" xr2:uid="{00000000-000D-0000-FFFF-FFFF00000000}"/>
  </bookViews>
  <sheets>
    <sheet name="Naini-2" sheetId="7" r:id="rId1"/>
    <sheet name="Phaphamau" sheetId="8" r:id="rId2"/>
    <sheet name="Jhunsi" sheetId="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 i="9" l="1"/>
  <c r="C36" i="8"/>
  <c r="C36" i="7"/>
  <c r="B34" i="9" l="1"/>
  <c r="B33" i="9"/>
  <c r="B34" i="8"/>
  <c r="B33" i="8"/>
  <c r="B34" i="7"/>
  <c r="B33" i="7"/>
  <c r="B32" i="7"/>
  <c r="B32" i="8"/>
  <c r="B32" i="9" l="1"/>
  <c r="B31" i="9"/>
  <c r="B30" i="9"/>
  <c r="B31" i="8"/>
  <c r="B30" i="8"/>
  <c r="B29" i="8"/>
  <c r="B31" i="7"/>
  <c r="B30" i="7"/>
  <c r="B29" i="7"/>
  <c r="B28" i="8"/>
  <c r="B28" i="7"/>
  <c r="B5" i="9"/>
  <c r="B6" i="9"/>
  <c r="B7" i="9"/>
  <c r="B8" i="9"/>
  <c r="B9" i="9"/>
  <c r="B10" i="9"/>
  <c r="B11" i="9"/>
  <c r="B12" i="9"/>
  <c r="B13" i="9"/>
  <c r="B14" i="9"/>
  <c r="B15" i="9"/>
  <c r="B16" i="9"/>
  <c r="B17" i="9"/>
  <c r="B18" i="9"/>
  <c r="B19" i="9"/>
  <c r="B20" i="9"/>
  <c r="B21" i="9"/>
  <c r="B22" i="9"/>
  <c r="B23" i="9"/>
  <c r="B24" i="9"/>
  <c r="B25" i="9"/>
  <c r="B26" i="9"/>
  <c r="B27" i="9"/>
  <c r="B28" i="9"/>
  <c r="B29" i="9"/>
  <c r="B4" i="9"/>
  <c r="B27" i="8" l="1"/>
  <c r="B26" i="8"/>
  <c r="B25" i="8"/>
  <c r="B24" i="8"/>
  <c r="B23" i="8"/>
  <c r="B22" i="8"/>
  <c r="B21" i="8"/>
  <c r="B20" i="8"/>
  <c r="B27" i="7"/>
  <c r="B26" i="7"/>
  <c r="B25" i="7"/>
  <c r="B24" i="7"/>
  <c r="B23" i="7"/>
  <c r="B22" i="7"/>
  <c r="B21" i="7"/>
  <c r="B20" i="7"/>
  <c r="B19" i="8" l="1"/>
  <c r="B18" i="8"/>
  <c r="B19" i="7"/>
  <c r="B18" i="7"/>
  <c r="B17" i="7"/>
  <c r="B17" i="8" l="1"/>
  <c r="B16" i="8"/>
  <c r="B15" i="8"/>
  <c r="B14" i="8"/>
  <c r="B13" i="8"/>
  <c r="B16" i="7"/>
  <c r="B15" i="7"/>
  <c r="B14" i="7"/>
  <c r="B13" i="7"/>
  <c r="B12" i="7"/>
  <c r="B11" i="7"/>
  <c r="B12" i="8"/>
  <c r="B11" i="8"/>
  <c r="B6" i="8" l="1"/>
  <c r="B7" i="8"/>
  <c r="B8" i="8"/>
  <c r="B9" i="8"/>
  <c r="B10" i="8"/>
  <c r="B5" i="8"/>
  <c r="B7" i="7"/>
  <c r="B8" i="7"/>
  <c r="B9" i="7"/>
  <c r="B10" i="7"/>
  <c r="B5" i="7"/>
  <c r="B6" i="7"/>
  <c r="B4" i="7"/>
  <c r="B35" i="7" l="1"/>
  <c r="P45" i="9"/>
  <c r="O45" i="9"/>
  <c r="N45" i="9"/>
  <c r="M45" i="9"/>
  <c r="K45" i="9"/>
  <c r="J45" i="9"/>
  <c r="I45" i="9"/>
  <c r="H45" i="9"/>
  <c r="G45" i="9"/>
  <c r="F45" i="9"/>
  <c r="E45" i="9"/>
  <c r="D45" i="9"/>
  <c r="C45" i="9"/>
  <c r="B45" i="9"/>
  <c r="P43" i="9"/>
  <c r="O43" i="9"/>
  <c r="N43" i="9"/>
  <c r="M43" i="9"/>
  <c r="K43" i="9"/>
  <c r="J43" i="9"/>
  <c r="I43" i="9"/>
  <c r="H43" i="9"/>
  <c r="G43" i="9"/>
  <c r="F43" i="9"/>
  <c r="E43" i="9"/>
  <c r="D43" i="9"/>
  <c r="C43" i="9"/>
  <c r="B43" i="9"/>
  <c r="N35" i="9"/>
  <c r="M35" i="9"/>
  <c r="K35" i="9"/>
  <c r="J35" i="9"/>
  <c r="I35" i="9"/>
  <c r="H35" i="9"/>
  <c r="G35" i="9"/>
  <c r="F35" i="9"/>
  <c r="E35" i="9"/>
  <c r="D35" i="9"/>
  <c r="C35" i="9"/>
  <c r="B35" i="9"/>
  <c r="P45" i="8" l="1"/>
  <c r="O45" i="8"/>
  <c r="N45" i="8"/>
  <c r="M45" i="8"/>
  <c r="K45" i="8"/>
  <c r="J45" i="8"/>
  <c r="I45" i="8"/>
  <c r="H45" i="8"/>
  <c r="G45" i="8"/>
  <c r="F45" i="8"/>
  <c r="E45" i="8"/>
  <c r="D45" i="8"/>
  <c r="C45" i="8"/>
  <c r="B45" i="8"/>
  <c r="P43" i="8"/>
  <c r="O43" i="8"/>
  <c r="N43" i="8"/>
  <c r="M43" i="8"/>
  <c r="K43" i="8"/>
  <c r="J43" i="8"/>
  <c r="I43" i="8"/>
  <c r="H43" i="8"/>
  <c r="G43" i="8"/>
  <c r="F43" i="8"/>
  <c r="E43" i="8"/>
  <c r="D43" i="8"/>
  <c r="C43" i="8"/>
  <c r="B43" i="8"/>
  <c r="P35" i="8"/>
  <c r="O35" i="8"/>
  <c r="N35" i="8"/>
  <c r="M35" i="8"/>
  <c r="K35" i="8"/>
  <c r="J35" i="8"/>
  <c r="I35" i="8"/>
  <c r="H35" i="8"/>
  <c r="G35" i="8"/>
  <c r="F35" i="8"/>
  <c r="E35" i="8"/>
  <c r="D35" i="8"/>
  <c r="C35" i="8"/>
  <c r="B35" i="8"/>
  <c r="P45" i="7"/>
  <c r="O45" i="7"/>
  <c r="N45" i="7"/>
  <c r="M45" i="7"/>
  <c r="K45" i="7"/>
  <c r="J45" i="7"/>
  <c r="I45" i="7"/>
  <c r="H45" i="7"/>
  <c r="G45" i="7"/>
  <c r="F45" i="7"/>
  <c r="E45" i="7"/>
  <c r="D45" i="7"/>
  <c r="C45" i="7"/>
  <c r="B45" i="7"/>
  <c r="P43" i="7"/>
  <c r="O43" i="7"/>
  <c r="N43" i="7"/>
  <c r="M43" i="7"/>
  <c r="K43" i="7"/>
  <c r="J43" i="7"/>
  <c r="I43" i="7"/>
  <c r="H43" i="7"/>
  <c r="G43" i="7"/>
  <c r="F43" i="7"/>
  <c r="E43" i="7"/>
  <c r="D43" i="7"/>
  <c r="C43" i="7"/>
  <c r="B43" i="7"/>
  <c r="P35" i="7"/>
  <c r="O35" i="7"/>
  <c r="N35" i="7"/>
  <c r="M35" i="7"/>
  <c r="K35" i="7"/>
  <c r="J35" i="7"/>
  <c r="I35" i="7"/>
  <c r="H35" i="7"/>
  <c r="G35" i="7"/>
  <c r="F35" i="7"/>
  <c r="E35" i="7"/>
  <c r="D35" i="7"/>
  <c r="C35" i="7"/>
</calcChain>
</file>

<file path=xl/sharedStrings.xml><?xml version="1.0" encoding="utf-8"?>
<sst xmlns="http://schemas.openxmlformats.org/spreadsheetml/2006/main" count="301" uniqueCount="42">
  <si>
    <t>Date</t>
  </si>
  <si>
    <t>pH</t>
  </si>
  <si>
    <t>BOD (mg/l)</t>
  </si>
  <si>
    <t>COD (mg/l)</t>
  </si>
  <si>
    <t>TSS  (mg/l)</t>
  </si>
  <si>
    <t xml:space="preserve">FECAL COLIFORM </t>
  </si>
  <si>
    <t xml:space="preserve">FRC </t>
  </si>
  <si>
    <t>DEWATERED SLUDGE</t>
  </si>
  <si>
    <t>REMARKS</t>
  </si>
  <si>
    <t>M3</t>
  </si>
  <si>
    <t>MLD</t>
  </si>
  <si>
    <t>Inlet pH 
(Design- &lt;9)</t>
  </si>
  <si>
    <t>Inlet BOD 
(Design- &lt;250 mg/l)</t>
  </si>
  <si>
    <t>Inlet COD
 (Design- &lt;500 mg/l)</t>
  </si>
  <si>
    <t>Final COD (Design  - &lt;50 mg/l)</t>
  </si>
  <si>
    <t>Inlet TSS
 (Design- &lt;500 mg/l)</t>
  </si>
  <si>
    <r>
      <t>Inlet (Design - NA</t>
    </r>
    <r>
      <rPr>
        <b/>
        <sz val="9"/>
        <color rgb="FF1F3864"/>
        <rFont val="Calibri"/>
        <family val="2"/>
      </rPr>
      <t>)</t>
    </r>
  </si>
  <si>
    <t>Final (Design - &lt;1000 MPN/100 ml)</t>
  </si>
  <si>
    <t>Final (Design - 0.2 mg/l)</t>
  </si>
  <si>
    <t>Outlet Concentration
(&gt;20%)</t>
  </si>
  <si>
    <t>Fecal Coliform
(20,00,000 MPN/gTS)</t>
  </si>
  <si>
    <t>Final
pH (Design- 6.5 to 9.0)</t>
  </si>
  <si>
    <t>Final
BOD (Design - &lt;20 mg/l)</t>
  </si>
  <si>
    <t>Final TSS (Design  - &lt;30 mg/l)</t>
  </si>
  <si>
    <t>Average</t>
  </si>
  <si>
    <t>Source:</t>
  </si>
  <si>
    <t>Logbook of Labarotory at Sewage Treament Plant</t>
  </si>
  <si>
    <t>Min</t>
  </si>
  <si>
    <t>Max</t>
  </si>
  <si>
    <t>NA</t>
  </si>
  <si>
    <t>Naini-2 STP, 42 MLD STP at Prayagraj
 INLET FLOW &amp; QUALITY REPORT</t>
  </si>
  <si>
    <t>Phaphamau STP, 14 MLD STP at Prayagraj
 INLET FLOW &amp; QUALITY REPORT</t>
  </si>
  <si>
    <t>JHUNSI STP, 16 MLD STP at Prayagraj
 INLET FLOW &amp; QUALITY REPORT</t>
  </si>
  <si>
    <t>Daily Feed Quantity  
MLD
(Design-
16 MLD)</t>
  </si>
  <si>
    <t>Daily Feed Quantity  
MLD
(Design-
14 MLD)</t>
  </si>
  <si>
    <t>Daily Feed Quantity  
MLD
(Design-
42 MLD)</t>
  </si>
  <si>
    <t>-</t>
  </si>
  <si>
    <t>From 01.10.2023 to 02.10.2023: 
1. Water started receding in river Ganga from 27.09.2023 and most of the I&amp;Ds were free from river water by 28.08.2023.However, pumping from Shastri Bridge SPS is not started as the cleaning of silt &amp; mud deposited in I&amp;Ds, cleaning of choked pipes was in progress.
2. Trivenipuram Nalla is not tapped yet as it is part of Variation related to Jhunsi facility.</t>
  </si>
  <si>
    <t>From 05.10.2023 to 13.10.2023:
1. Sewage from 6 I&amp;Ds started coming into SPS from 05.10.2023.
2. Sewage from 7 I&amp;Ds started coming into SPS from 06.10.2023.
3. Sewage from 8 I&amp;Ds started coming into SPS from 07.10.2023.
4. Sewage from 9 I&amp;Ds started coming into SPS from 10.10.2023.
5. Sewage from 10 I&amp;Ds started coming into SPS from 11.10.2023.
6. Due to various issues in I&amp;Ds, Trunk Sewer and overflow at I&amp;D of Bhola Mandir Nalla &amp; Savitri Nalla, sewage received from tapped I&amp;Ds was less. 
7. At Jhunsi STP, sewage was bypassed after PTU due to excessive amount of silt and mud. Therefore, KPIs are out of range.
8. As the sewage received in STP was very dilute, sludge withdrawal from system was not started. Therefore, testing of sludge was not done.
9. Trivenipuram Nalla is not tapped yet as it is part of Variation related to Jhunsi facility.</t>
  </si>
  <si>
    <t>From 13.10.2023 to 19.10.2023:
1. Treatment in FCRs &amp; Tubesettlers is started from 13.10.2023.
2. Sewage from 10 I&amp;Ds is coming into SPS.
3. As the sewage received in STP was very dilute, sludge withdrawal from system was not started. Therefore, testing of sludge was not done.
4. Due to various issues in I&amp;Ds, Trunk Sewer and overflow at I&amp;D of Bhola Mandir Nalla &amp; Savitri Nalla, sewage received from tapped I&amp;Ds was less.
5. Trivenipuram Nalla is not tapped yet as it is part of Variation related to Jhunsi facility.</t>
  </si>
  <si>
    <t>From 20.10.2023 to 31.10.2023:
1. Sewage from 12 I&amp;Ds started coming into SPS from 20.10.2023.
2. As the sewage received in STP was very dilute, sludge withdrawal from system was not started. Therefore, testing of sludge was not done.
3. Due to various issues in I&amp;Ds, Trunk Sewer and overflow at I&amp;D of Bhola Mandir Nalla &amp; Savitri Nalla, sewage received from tapped I&amp;Ds was less.
4. Trivenipuram Nalla is not tapped yet as it is part of Variation related to Jhunsi facility.</t>
  </si>
  <si>
    <t>From 03.10.2023 to 04.10.2023:
1. Sewage from 3 I&amp;Ds started coming into SPS and further pumping started to Jhunsi STP from 2:38 PM
2. At Jhunsi STP, sewage was bypassed after PTU due to excessive amount of silt and mud.
3. Trivenipuram Nalla is not tapped yet as it is part of Variation related to Jhunsi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</si>
</sst>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u/>
      <sz val="22"/>
      <color rgb="FF1F3864"/>
      <name val="Arial"/>
      <family val="2"/>
    </font>
    <font>
      <sz val="11"/>
      <name val="Calibri"/>
      <family val="2"/>
    </font>
    <font>
      <b/>
      <sz val="12"/>
      <color rgb="FF1F3864"/>
      <name val="Arial"/>
      <family val="2"/>
    </font>
    <font>
      <sz val="12"/>
      <name val="Calibri"/>
      <family val="2"/>
    </font>
    <font>
      <b/>
      <sz val="12"/>
      <name val="Arial"/>
      <family val="2"/>
    </font>
    <font>
      <b/>
      <sz val="14"/>
      <color rgb="FF1F3864"/>
      <name val="Arial"/>
      <family val="2"/>
    </font>
    <font>
      <b/>
      <sz val="14"/>
      <name val="Arial"/>
      <family val="2"/>
    </font>
    <font>
      <b/>
      <sz val="10"/>
      <color rgb="FF1F3864"/>
      <name val="Arial"/>
      <family val="2"/>
    </font>
    <font>
      <b/>
      <sz val="9"/>
      <color rgb="FF1F3864"/>
      <name val="Calibri"/>
      <family val="2"/>
    </font>
    <font>
      <b/>
      <sz val="11"/>
      <color theme="1"/>
      <name val="Calibri"/>
      <family val="2"/>
      <scheme val="minor"/>
    </font>
    <font>
      <sz val="11"/>
      <color rgb="FF000000"/>
      <name val="Arial"/>
      <family val="2"/>
    </font>
    <font>
      <sz val="10"/>
      <color rgb="FF000000"/>
      <name val="Arial"/>
      <family val="2"/>
    </font>
    <font>
      <sz val="22"/>
      <name val="Calibri"/>
      <family val="2"/>
    </font>
    <font>
      <b/>
      <sz val="10"/>
      <color rgb="FF000000"/>
      <name val="Arial"/>
      <family val="2"/>
    </font>
    <font>
      <sz val="10"/>
      <color theme="1"/>
      <name val="Arial"/>
      <family val="2"/>
    </font>
    <font>
      <b/>
      <sz val="14"/>
      <color theme="1"/>
      <name val="Calibri"/>
      <family val="2"/>
      <scheme val="minor"/>
    </font>
    <font>
      <b/>
      <sz val="10"/>
      <name val="Arial"/>
      <family val="2"/>
    </font>
  </fonts>
  <fills count="15">
    <fill>
      <patternFill patternType="none"/>
    </fill>
    <fill>
      <patternFill patternType="gray125"/>
    </fill>
    <fill>
      <patternFill patternType="solid">
        <fgColor rgb="FFFFE1FF"/>
        <bgColor rgb="FFFFE1FF"/>
      </patternFill>
    </fill>
    <fill>
      <patternFill patternType="solid">
        <fgColor rgb="FFFFF9E5"/>
        <bgColor rgb="FFFFF9E5"/>
      </patternFill>
    </fill>
    <fill>
      <patternFill patternType="solid">
        <fgColor rgb="FFFFBDBD"/>
        <bgColor rgb="FF66FFFF"/>
      </patternFill>
    </fill>
    <fill>
      <patternFill patternType="solid">
        <fgColor rgb="FFFFBDBD"/>
        <bgColor indexed="64"/>
      </patternFill>
    </fill>
    <fill>
      <patternFill patternType="solid">
        <fgColor rgb="FFFFFF00"/>
        <bgColor indexed="64"/>
      </patternFill>
    </fill>
    <fill>
      <patternFill patternType="solid">
        <fgColor rgb="FF66FFFF"/>
        <bgColor rgb="FF66FFFF"/>
      </patternFill>
    </fill>
    <fill>
      <patternFill patternType="solid">
        <fgColor rgb="FF00B0F0"/>
        <bgColor indexed="64"/>
      </patternFill>
    </fill>
    <fill>
      <patternFill patternType="solid">
        <fgColor rgb="FFCCFF66"/>
        <bgColor rgb="FFCCFF66"/>
      </patternFill>
    </fill>
    <fill>
      <patternFill patternType="solid">
        <fgColor rgb="FFE2EFD9"/>
        <bgColor rgb="FFE2EFD9"/>
      </patternFill>
    </fill>
    <fill>
      <patternFill patternType="solid">
        <fgColor rgb="FFFFE575"/>
        <bgColor rgb="FFFFE575"/>
      </patternFill>
    </fill>
    <fill>
      <patternFill patternType="solid">
        <fgColor rgb="FFFFFFC5"/>
        <bgColor rgb="FFFFFFC5"/>
      </patternFill>
    </fill>
    <fill>
      <patternFill patternType="solid">
        <fgColor rgb="FFFFFF00"/>
        <bgColor rgb="FF66FFFF"/>
      </patternFill>
    </fill>
    <fill>
      <patternFill patternType="solid">
        <fgColor rgb="FF00B0F0"/>
        <bgColor rgb="FFCCFF66"/>
      </patternFill>
    </fill>
  </fills>
  <borders count="39">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92">
    <xf numFmtId="0" fontId="0" fillId="0" borderId="0" xfId="0"/>
    <xf numFmtId="0" fontId="11" fillId="0" borderId="0" xfId="0" applyFont="1" applyAlignment="1">
      <alignment horizontal="center" vertical="center" wrapText="1"/>
    </xf>
    <xf numFmtId="0" fontId="3" fillId="10" borderId="14" xfId="0" applyFont="1" applyFill="1" applyBorder="1" applyAlignment="1">
      <alignment horizontal="center" vertical="center" wrapText="1"/>
    </xf>
    <xf numFmtId="0" fontId="12" fillId="0" borderId="0" xfId="0" applyFont="1" applyAlignment="1">
      <alignment horizontal="center" vertical="center" wrapText="1"/>
    </xf>
    <xf numFmtId="0" fontId="8" fillId="12" borderId="10"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10" borderId="14" xfId="0" applyFont="1" applyFill="1" applyBorder="1" applyAlignment="1">
      <alignment horizontal="center" vertical="center" wrapText="1"/>
    </xf>
    <xf numFmtId="15" fontId="14" fillId="0" borderId="14" xfId="0" applyNumberFormat="1" applyFont="1" applyBorder="1" applyAlignment="1">
      <alignment horizontal="center" vertical="center" wrapText="1"/>
    </xf>
    <xf numFmtId="2" fontId="14" fillId="0" borderId="18" xfId="0" applyNumberFormat="1" applyFont="1" applyBorder="1" applyAlignment="1">
      <alignment horizontal="center"/>
    </xf>
    <xf numFmtId="2" fontId="14" fillId="0" borderId="20" xfId="0" applyNumberFormat="1" applyFont="1" applyBorder="1" applyAlignment="1">
      <alignment horizontal="center"/>
    </xf>
    <xf numFmtId="0" fontId="10" fillId="0" borderId="0" xfId="0" applyFont="1" applyAlignment="1">
      <alignment horizontal="left"/>
    </xf>
    <xf numFmtId="2" fontId="0" fillId="0" borderId="0" xfId="0" applyNumberFormat="1"/>
    <xf numFmtId="0" fontId="16" fillId="0" borderId="0" xfId="0" applyFont="1" applyAlignment="1">
      <alignment horizontal="left" vertical="center"/>
    </xf>
    <xf numFmtId="2" fontId="12" fillId="0" borderId="22" xfId="0" applyNumberFormat="1" applyFont="1" applyBorder="1" applyAlignment="1">
      <alignment horizontal="left" vertical="center" wrapText="1"/>
    </xf>
    <xf numFmtId="0" fontId="0" fillId="0" borderId="19" xfId="0" applyBorder="1" applyAlignment="1">
      <alignment horizontal="center" vertical="center"/>
    </xf>
    <xf numFmtId="0" fontId="0" fillId="0" borderId="17" xfId="0" applyBorder="1" applyAlignment="1">
      <alignment horizontal="center" vertical="center"/>
    </xf>
    <xf numFmtId="0" fontId="15" fillId="0" borderId="21" xfId="0" applyFont="1" applyBorder="1" applyAlignment="1">
      <alignment horizontal="center"/>
    </xf>
    <xf numFmtId="0" fontId="15" fillId="0" borderId="11" xfId="0" applyFont="1" applyBorder="1" applyAlignment="1">
      <alignment horizontal="center"/>
    </xf>
    <xf numFmtId="0" fontId="8" fillId="12" borderId="6" xfId="0" applyFont="1" applyFill="1" applyBorder="1" applyAlignment="1">
      <alignment horizontal="center" vertical="center" wrapText="1"/>
    </xf>
    <xf numFmtId="0" fontId="8" fillId="12" borderId="8"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10" borderId="26" xfId="0" applyFont="1" applyFill="1" applyBorder="1" applyAlignment="1">
      <alignment horizontal="center" vertical="center" wrapText="1"/>
    </xf>
    <xf numFmtId="0" fontId="8" fillId="10" borderId="3" xfId="0" applyFont="1" applyFill="1" applyBorder="1" applyAlignment="1">
      <alignment horizontal="center" vertical="center" wrapText="1"/>
    </xf>
    <xf numFmtId="15" fontId="14" fillId="0" borderId="16" xfId="0" applyNumberFormat="1" applyFont="1" applyBorder="1" applyAlignment="1">
      <alignment horizontal="center" vertical="center" wrapText="1"/>
    </xf>
    <xf numFmtId="0" fontId="0" fillId="0" borderId="1" xfId="0" applyBorder="1" applyAlignment="1">
      <alignment horizontal="center" vertical="center"/>
    </xf>
    <xf numFmtId="0" fontId="8" fillId="7" borderId="18" xfId="0" applyFont="1" applyFill="1" applyBorder="1" applyAlignment="1">
      <alignment horizontal="center" vertical="center" wrapText="1"/>
    </xf>
    <xf numFmtId="0" fontId="8" fillId="7" borderId="27" xfId="0" applyFont="1" applyFill="1" applyBorder="1" applyAlignment="1">
      <alignment horizontal="center" vertical="center" wrapText="1"/>
    </xf>
    <xf numFmtId="2" fontId="0" fillId="0" borderId="17" xfId="0" applyNumberFormat="1" applyBorder="1" applyAlignment="1">
      <alignment horizontal="center" vertical="center"/>
    </xf>
    <xf numFmtId="2" fontId="12" fillId="0" borderId="2" xfId="0" applyNumberFormat="1" applyFont="1" applyBorder="1" applyAlignment="1">
      <alignment horizontal="left" vertical="center" wrapText="1"/>
    </xf>
    <xf numFmtId="0" fontId="0" fillId="0" borderId="4" xfId="0" applyBorder="1" applyAlignment="1">
      <alignment horizontal="center" vertical="center"/>
    </xf>
    <xf numFmtId="0" fontId="0" fillId="0" borderId="17" xfId="0" quotePrefix="1" applyBorder="1" applyAlignment="1">
      <alignment horizontal="center" vertical="center"/>
    </xf>
    <xf numFmtId="2" fontId="17" fillId="0" borderId="18" xfId="0" applyNumberFormat="1" applyFont="1" applyBorder="1" applyAlignment="1">
      <alignment horizontal="center"/>
    </xf>
    <xf numFmtId="0" fontId="0" fillId="0" borderId="7" xfId="0" applyBorder="1" applyAlignment="1">
      <alignment horizontal="center" vertical="center"/>
    </xf>
    <xf numFmtId="0" fontId="0" fillId="0" borderId="17" xfId="0" applyBorder="1" applyAlignment="1">
      <alignment horizontal="center"/>
    </xf>
    <xf numFmtId="0" fontId="0" fillId="0" borderId="17" xfId="0" applyBorder="1" applyAlignment="1">
      <alignment horizontal="right" vertical="top" indent="1"/>
    </xf>
    <xf numFmtId="15" fontId="12" fillId="0" borderId="31" xfId="0" applyNumberFormat="1" applyFont="1" applyBorder="1" applyAlignment="1">
      <alignment horizontal="center" vertical="center" wrapText="1"/>
    </xf>
    <xf numFmtId="15" fontId="12" fillId="0" borderId="32" xfId="0" applyNumberFormat="1" applyFont="1" applyBorder="1" applyAlignment="1">
      <alignment horizontal="center" vertical="center" wrapText="1"/>
    </xf>
    <xf numFmtId="15" fontId="12" fillId="0" borderId="34" xfId="0" applyNumberFormat="1" applyFont="1" applyBorder="1" applyAlignment="1">
      <alignment horizontal="center" vertical="center" wrapText="1"/>
    </xf>
    <xf numFmtId="0" fontId="0" fillId="0" borderId="28" xfId="0" applyBorder="1" applyAlignment="1">
      <alignment horizontal="center"/>
    </xf>
    <xf numFmtId="0" fontId="0" fillId="0" borderId="28" xfId="0" applyBorder="1" applyAlignment="1">
      <alignment horizontal="center" vertical="center"/>
    </xf>
    <xf numFmtId="2" fontId="12" fillId="0" borderId="29" xfId="0" applyNumberFormat="1" applyFont="1" applyBorder="1" applyAlignment="1">
      <alignment horizontal="left" vertical="center" wrapText="1"/>
    </xf>
    <xf numFmtId="15" fontId="14" fillId="0" borderId="10" xfId="0" applyNumberFormat="1" applyFont="1" applyBorder="1" applyAlignment="1">
      <alignment horizontal="center" vertical="center" wrapText="1"/>
    </xf>
    <xf numFmtId="2" fontId="14" fillId="0" borderId="35" xfId="0" applyNumberFormat="1" applyFont="1" applyBorder="1" applyAlignment="1">
      <alignment horizontal="center"/>
    </xf>
    <xf numFmtId="2" fontId="12" fillId="0" borderId="8" xfId="0" applyNumberFormat="1" applyFont="1" applyBorder="1" applyAlignment="1">
      <alignment vertical="center" wrapText="1"/>
    </xf>
    <xf numFmtId="2" fontId="12" fillId="0" borderId="30" xfId="0" applyNumberFormat="1" applyFont="1" applyBorder="1" applyAlignment="1">
      <alignment vertical="center" wrapText="1"/>
    </xf>
    <xf numFmtId="15" fontId="12" fillId="0" borderId="17" xfId="0" applyNumberFormat="1" applyFont="1" applyBorder="1" applyAlignment="1">
      <alignment horizontal="center" vertical="center" wrapText="1"/>
    </xf>
    <xf numFmtId="15" fontId="12" fillId="0" borderId="6" xfId="0" applyNumberFormat="1" applyFont="1" applyBorder="1" applyAlignment="1">
      <alignment horizontal="center" vertical="center" wrapText="1"/>
    </xf>
    <xf numFmtId="2" fontId="12" fillId="0" borderId="22" xfId="0" applyNumberFormat="1" applyFont="1" applyBorder="1" applyAlignment="1">
      <alignment vertical="center" wrapText="1"/>
    </xf>
    <xf numFmtId="15" fontId="12" fillId="0" borderId="36" xfId="0" applyNumberFormat="1" applyFont="1" applyBorder="1" applyAlignment="1">
      <alignment horizontal="center" vertical="center" wrapText="1"/>
    </xf>
    <xf numFmtId="0" fontId="8" fillId="7" borderId="37" xfId="0" applyFont="1" applyFill="1" applyBorder="1" applyAlignment="1">
      <alignment horizontal="center" vertical="center" wrapText="1"/>
    </xf>
    <xf numFmtId="0" fontId="8" fillId="7" borderId="38" xfId="0" applyFont="1" applyFill="1" applyBorder="1" applyAlignment="1">
      <alignment horizontal="center" vertical="center" wrapText="1"/>
    </xf>
    <xf numFmtId="2" fontId="17" fillId="0" borderId="20" xfId="0" applyNumberFormat="1" applyFont="1" applyBorder="1" applyAlignment="1">
      <alignment horizontal="center"/>
    </xf>
    <xf numFmtId="15" fontId="12" fillId="0" borderId="33" xfId="0" applyNumberFormat="1" applyFont="1" applyBorder="1" applyAlignment="1">
      <alignment horizontal="center" vertical="center" wrapText="1"/>
    </xf>
    <xf numFmtId="2" fontId="0" fillId="0" borderId="7" xfId="0" applyNumberFormat="1" applyBorder="1" applyAlignment="1">
      <alignment horizontal="center" vertical="center"/>
    </xf>
    <xf numFmtId="2" fontId="0" fillId="0" borderId="1" xfId="0" applyNumberFormat="1" applyBorder="1" applyAlignment="1">
      <alignment horizontal="center" vertical="center"/>
    </xf>
    <xf numFmtId="2" fontId="0" fillId="0" borderId="0" xfId="0" applyNumberFormat="1" applyAlignment="1">
      <alignment horizontal="center"/>
    </xf>
    <xf numFmtId="2" fontId="0" fillId="0" borderId="19" xfId="0" applyNumberFormat="1" applyBorder="1" applyAlignment="1">
      <alignment horizontal="center" vertical="center"/>
    </xf>
    <xf numFmtId="2" fontId="0" fillId="0" borderId="28" xfId="0" applyNumberFormat="1" applyBorder="1" applyAlignment="1">
      <alignment horizontal="center" vertical="center"/>
    </xf>
    <xf numFmtId="0" fontId="0" fillId="0" borderId="1" xfId="0" quotePrefix="1" applyBorder="1" applyAlignment="1">
      <alignment horizontal="center" vertical="center"/>
    </xf>
    <xf numFmtId="2" fontId="14" fillId="0" borderId="20" xfId="0" quotePrefix="1" applyNumberFormat="1" applyFont="1" applyBorder="1" applyAlignment="1">
      <alignment horizontal="center"/>
    </xf>
    <xf numFmtId="0" fontId="0" fillId="0" borderId="4" xfId="0" quotePrefix="1" applyBorder="1" applyAlignment="1">
      <alignment horizontal="center" vertical="center"/>
    </xf>
    <xf numFmtId="0" fontId="16" fillId="0" borderId="0" xfId="0" applyFont="1" applyAlignment="1">
      <alignment horizontal="left" vertical="center"/>
    </xf>
    <xf numFmtId="0" fontId="16" fillId="0" borderId="0" xfId="0" applyFont="1" applyAlignment="1">
      <alignment horizontal="center" vertical="center"/>
    </xf>
    <xf numFmtId="0" fontId="1" fillId="2" borderId="6" xfId="0" applyFont="1" applyFill="1" applyBorder="1" applyAlignment="1">
      <alignment horizontal="center" vertical="center" wrapText="1"/>
    </xf>
    <xf numFmtId="0" fontId="13" fillId="0" borderId="7" xfId="0" applyFont="1" applyBorder="1"/>
    <xf numFmtId="0" fontId="13" fillId="0" borderId="1" xfId="0" applyFont="1" applyBorder="1"/>
    <xf numFmtId="0" fontId="13" fillId="0" borderId="8" xfId="0" applyFont="1" applyBorder="1"/>
    <xf numFmtId="0" fontId="3" fillId="3" borderId="9" xfId="0" applyFont="1" applyFill="1" applyBorder="1" applyAlignment="1">
      <alignment horizontal="center" vertical="center" wrapText="1"/>
    </xf>
    <xf numFmtId="0" fontId="2" fillId="0" borderId="15" xfId="0" applyFont="1" applyBorder="1"/>
    <xf numFmtId="0" fontId="3" fillId="4" borderId="10" xfId="0" applyFont="1" applyFill="1" applyBorder="1" applyAlignment="1">
      <alignment horizontal="center" vertical="center" wrapText="1"/>
    </xf>
    <xf numFmtId="0" fontId="4" fillId="5" borderId="11" xfId="0" applyFont="1" applyFill="1" applyBorder="1"/>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6" fillId="7" borderId="10" xfId="0" applyFont="1" applyFill="1" applyBorder="1" applyAlignment="1">
      <alignment horizontal="center" vertical="center" wrapText="1"/>
    </xf>
    <xf numFmtId="0" fontId="2" fillId="0" borderId="11" xfId="0" applyFont="1" applyBorder="1"/>
    <xf numFmtId="0" fontId="7" fillId="8" borderId="12" xfId="0" applyFont="1" applyFill="1" applyBorder="1" applyAlignment="1">
      <alignment horizontal="center" vertical="center"/>
    </xf>
    <xf numFmtId="0" fontId="7" fillId="8" borderId="13" xfId="0" applyFont="1" applyFill="1" applyBorder="1" applyAlignment="1">
      <alignment horizontal="center" vertical="center"/>
    </xf>
    <xf numFmtId="0" fontId="6" fillId="9" borderId="10"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2" fillId="0" borderId="23" xfId="0" applyFont="1" applyBorder="1"/>
    <xf numFmtId="2" fontId="12" fillId="0" borderId="2" xfId="0" applyNumberFormat="1" applyFont="1" applyBorder="1" applyAlignment="1">
      <alignment horizontal="left" vertical="center" wrapText="1"/>
    </xf>
    <xf numFmtId="2" fontId="12" fillId="0" borderId="22" xfId="0" applyNumberFormat="1" applyFont="1" applyBorder="1" applyAlignment="1">
      <alignment horizontal="left" vertical="center" wrapText="1"/>
    </xf>
    <xf numFmtId="2" fontId="12" fillId="0" borderId="5"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108585</xdr:colOff>
      <xdr:row>0</xdr:row>
      <xdr:rowOff>93345</xdr:rowOff>
    </xdr:from>
    <xdr:ext cx="809625" cy="685800"/>
    <xdr:pic>
      <xdr:nvPicPr>
        <xdr:cNvPr id="2" name="image1.jpg">
          <a:extLst>
            <a:ext uri="{FF2B5EF4-FFF2-40B4-BE49-F238E27FC236}">
              <a16:creationId xmlns:a16="http://schemas.microsoft.com/office/drawing/2014/main" id="{FA95C5EC-6048-40E3-9B90-1A2818C8A11C}"/>
            </a:ext>
          </a:extLst>
        </xdr:cNvPr>
        <xdr:cNvPicPr preferRelativeResize="0"/>
      </xdr:nvPicPr>
      <xdr:blipFill>
        <a:blip xmlns:r="http://schemas.openxmlformats.org/officeDocument/2006/relationships" r:embed="rId1" cstate="print"/>
        <a:stretch>
          <a:fillRect/>
        </a:stretch>
      </xdr:blipFill>
      <xdr:spPr>
        <a:xfrm>
          <a:off x="718185" y="93345"/>
          <a:ext cx="809625" cy="685800"/>
        </a:xfrm>
        <a:prstGeom prst="rect">
          <a:avLst/>
        </a:prstGeom>
        <a:noFill/>
      </xdr:spPr>
    </xdr:pic>
    <xdr:clientData fLocksWithSheet="0"/>
  </xdr:oneCellAnchor>
  <xdr:twoCellAnchor editAs="oneCell">
    <xdr:from>
      <xdr:col>15</xdr:col>
      <xdr:colOff>184150</xdr:colOff>
      <xdr:row>0</xdr:row>
      <xdr:rowOff>0</xdr:rowOff>
    </xdr:from>
    <xdr:to>
      <xdr:col>16</xdr:col>
      <xdr:colOff>1474004</xdr:colOff>
      <xdr:row>0</xdr:row>
      <xdr:rowOff>796085</xdr:rowOff>
    </xdr:to>
    <xdr:pic>
      <xdr:nvPicPr>
        <xdr:cNvPr id="4" name="Picture 3">
          <a:extLst>
            <a:ext uri="{FF2B5EF4-FFF2-40B4-BE49-F238E27FC236}">
              <a16:creationId xmlns:a16="http://schemas.microsoft.com/office/drawing/2014/main" id="{614A5F90-4985-4C1A-A635-6A6E9CEA8F6B}"/>
            </a:ext>
          </a:extLst>
        </xdr:cNvPr>
        <xdr:cNvPicPr>
          <a:picLocks noChangeAspect="1"/>
        </xdr:cNvPicPr>
      </xdr:nvPicPr>
      <xdr:blipFill>
        <a:blip xmlns:r="http://schemas.openxmlformats.org/officeDocument/2006/relationships" r:embed="rId2"/>
        <a:stretch>
          <a:fillRect/>
        </a:stretch>
      </xdr:blipFill>
      <xdr:spPr>
        <a:xfrm>
          <a:off x="9163050" y="0"/>
          <a:ext cx="2026454" cy="7960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108585</xdr:colOff>
      <xdr:row>0</xdr:row>
      <xdr:rowOff>93345</xdr:rowOff>
    </xdr:from>
    <xdr:ext cx="809625" cy="685800"/>
    <xdr:pic>
      <xdr:nvPicPr>
        <xdr:cNvPr id="4" name="image1.jpg">
          <a:extLst>
            <a:ext uri="{FF2B5EF4-FFF2-40B4-BE49-F238E27FC236}">
              <a16:creationId xmlns:a16="http://schemas.microsoft.com/office/drawing/2014/main" id="{265A07E3-4579-4CD9-8599-776F3F1D8934}"/>
            </a:ext>
          </a:extLst>
        </xdr:cNvPr>
        <xdr:cNvPicPr preferRelativeResize="0"/>
      </xdr:nvPicPr>
      <xdr:blipFill>
        <a:blip xmlns:r="http://schemas.openxmlformats.org/officeDocument/2006/relationships" r:embed="rId1" cstate="print"/>
        <a:stretch>
          <a:fillRect/>
        </a:stretch>
      </xdr:blipFill>
      <xdr:spPr>
        <a:xfrm>
          <a:off x="286385" y="93345"/>
          <a:ext cx="809625" cy="685800"/>
        </a:xfrm>
        <a:prstGeom prst="rect">
          <a:avLst/>
        </a:prstGeom>
        <a:noFill/>
      </xdr:spPr>
    </xdr:pic>
    <xdr:clientData fLocksWithSheet="0"/>
  </xdr:oneCellAnchor>
  <xdr:twoCellAnchor editAs="oneCell">
    <xdr:from>
      <xdr:col>15</xdr:col>
      <xdr:colOff>190500</xdr:colOff>
      <xdr:row>0</xdr:row>
      <xdr:rowOff>38100</xdr:rowOff>
    </xdr:from>
    <xdr:to>
      <xdr:col>16</xdr:col>
      <xdr:colOff>1474004</xdr:colOff>
      <xdr:row>0</xdr:row>
      <xdr:rowOff>834185</xdr:rowOff>
    </xdr:to>
    <xdr:pic>
      <xdr:nvPicPr>
        <xdr:cNvPr id="6" name="Picture 5">
          <a:extLst>
            <a:ext uri="{FF2B5EF4-FFF2-40B4-BE49-F238E27FC236}">
              <a16:creationId xmlns:a16="http://schemas.microsoft.com/office/drawing/2014/main" id="{E725D22B-85DC-4442-8504-E8C2736F9D11}"/>
            </a:ext>
          </a:extLst>
        </xdr:cNvPr>
        <xdr:cNvPicPr>
          <a:picLocks noChangeAspect="1"/>
        </xdr:cNvPicPr>
      </xdr:nvPicPr>
      <xdr:blipFill>
        <a:blip xmlns:r="http://schemas.openxmlformats.org/officeDocument/2006/relationships" r:embed="rId2"/>
        <a:stretch>
          <a:fillRect/>
        </a:stretch>
      </xdr:blipFill>
      <xdr:spPr>
        <a:xfrm>
          <a:off x="9398000" y="38100"/>
          <a:ext cx="2026454" cy="7960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108585</xdr:colOff>
      <xdr:row>0</xdr:row>
      <xdr:rowOff>93345</xdr:rowOff>
    </xdr:from>
    <xdr:ext cx="809625" cy="685800"/>
    <xdr:pic>
      <xdr:nvPicPr>
        <xdr:cNvPr id="2" name="image1.jpg">
          <a:extLst>
            <a:ext uri="{FF2B5EF4-FFF2-40B4-BE49-F238E27FC236}">
              <a16:creationId xmlns:a16="http://schemas.microsoft.com/office/drawing/2014/main" id="{EF94FEF1-BD98-4256-B2E2-66717C5D4012}"/>
            </a:ext>
          </a:extLst>
        </xdr:cNvPr>
        <xdr:cNvPicPr preferRelativeResize="0"/>
      </xdr:nvPicPr>
      <xdr:blipFill>
        <a:blip xmlns:r="http://schemas.openxmlformats.org/officeDocument/2006/relationships" r:embed="rId1" cstate="print"/>
        <a:stretch>
          <a:fillRect/>
        </a:stretch>
      </xdr:blipFill>
      <xdr:spPr>
        <a:xfrm>
          <a:off x="286385" y="93345"/>
          <a:ext cx="809625" cy="685800"/>
        </a:xfrm>
        <a:prstGeom prst="rect">
          <a:avLst/>
        </a:prstGeom>
        <a:noFill/>
      </xdr:spPr>
    </xdr:pic>
    <xdr:clientData fLocksWithSheet="0"/>
  </xdr:oneCellAnchor>
  <xdr:twoCellAnchor editAs="oneCell">
    <xdr:from>
      <xdr:col>15</xdr:col>
      <xdr:colOff>196850</xdr:colOff>
      <xdr:row>0</xdr:row>
      <xdr:rowOff>63501</xdr:rowOff>
    </xdr:from>
    <xdr:to>
      <xdr:col>16</xdr:col>
      <xdr:colOff>1480354</xdr:colOff>
      <xdr:row>0</xdr:row>
      <xdr:rowOff>844551</xdr:rowOff>
    </xdr:to>
    <xdr:pic>
      <xdr:nvPicPr>
        <xdr:cNvPr id="3" name="Picture 2">
          <a:extLst>
            <a:ext uri="{FF2B5EF4-FFF2-40B4-BE49-F238E27FC236}">
              <a16:creationId xmlns:a16="http://schemas.microsoft.com/office/drawing/2014/main" id="{84D9C85B-9D01-408A-8B4E-DF6183FC5DF7}"/>
            </a:ext>
          </a:extLst>
        </xdr:cNvPr>
        <xdr:cNvPicPr>
          <a:picLocks noChangeAspect="1"/>
        </xdr:cNvPicPr>
      </xdr:nvPicPr>
      <xdr:blipFill>
        <a:blip xmlns:r="http://schemas.openxmlformats.org/officeDocument/2006/relationships" r:embed="rId2"/>
        <a:stretch>
          <a:fillRect/>
        </a:stretch>
      </xdr:blipFill>
      <xdr:spPr>
        <a:xfrm>
          <a:off x="9404350" y="63501"/>
          <a:ext cx="2026454" cy="781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92EE4-4696-4301-BF86-C1EA47D94067}">
  <sheetPr>
    <tabColor rgb="FF92D050"/>
  </sheetPr>
  <dimension ref="A1:AT45"/>
  <sheetViews>
    <sheetView topLeftCell="A67" workbookViewId="0">
      <selection activeCell="C36" sqref="C36"/>
    </sheetView>
  </sheetViews>
  <sheetFormatPr defaultRowHeight="14.4" x14ac:dyDescent="0.3"/>
  <cols>
    <col min="1" max="1" width="10.21875" customWidth="1"/>
    <col min="2" max="2" width="8.5546875" customWidth="1"/>
    <col min="3" max="3" width="7.5546875" bestFit="1" customWidth="1"/>
    <col min="4" max="6" width="8.33203125" customWidth="1"/>
    <col min="9" max="9" width="8.77734375" customWidth="1"/>
    <col min="11" max="11" width="8.77734375" customWidth="1"/>
    <col min="15" max="15" width="8.33203125" customWidth="1"/>
    <col min="16" max="16" width="10.5546875" customWidth="1"/>
    <col min="17" max="17" width="22.33203125" customWidth="1"/>
  </cols>
  <sheetData>
    <row r="1" spans="1:46" ht="69.75" customHeight="1" thickBot="1" x14ac:dyDescent="0.6">
      <c r="A1" s="70" t="s">
        <v>30</v>
      </c>
      <c r="B1" s="71"/>
      <c r="C1" s="71"/>
      <c r="D1" s="71"/>
      <c r="E1" s="71"/>
      <c r="F1" s="71"/>
      <c r="G1" s="71"/>
      <c r="H1" s="72"/>
      <c r="I1" s="72"/>
      <c r="J1" s="71"/>
      <c r="K1" s="71"/>
      <c r="L1" s="71"/>
      <c r="M1" s="71"/>
      <c r="N1" s="71"/>
      <c r="O1" s="71"/>
      <c r="P1" s="71"/>
      <c r="Q1" s="73"/>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78.599999999999994" customHeight="1" thickBot="1" x14ac:dyDescent="0.35">
      <c r="A2" s="74" t="s">
        <v>0</v>
      </c>
      <c r="B2" s="76" t="s">
        <v>35</v>
      </c>
      <c r="C2" s="77"/>
      <c r="D2" s="78" t="s">
        <v>1</v>
      </c>
      <c r="E2" s="79"/>
      <c r="F2" s="80" t="s">
        <v>2</v>
      </c>
      <c r="G2" s="81"/>
      <c r="H2" s="82" t="s">
        <v>3</v>
      </c>
      <c r="I2" s="83"/>
      <c r="J2" s="84" t="s">
        <v>4</v>
      </c>
      <c r="K2" s="81"/>
      <c r="L2" s="85" t="s">
        <v>5</v>
      </c>
      <c r="M2" s="81"/>
      <c r="N2" s="2" t="s">
        <v>6</v>
      </c>
      <c r="O2" s="85" t="s">
        <v>7</v>
      </c>
      <c r="P2" s="86"/>
      <c r="Q2" s="87" t="s">
        <v>8</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66.599999999999994" thickBot="1" x14ac:dyDescent="0.35">
      <c r="A3" s="88"/>
      <c r="B3" s="21" t="s">
        <v>9</v>
      </c>
      <c r="C3" s="22" t="s">
        <v>10</v>
      </c>
      <c r="D3" s="23" t="s">
        <v>11</v>
      </c>
      <c r="E3" s="23" t="s">
        <v>21</v>
      </c>
      <c r="F3" s="24" t="s">
        <v>12</v>
      </c>
      <c r="G3" s="25" t="s">
        <v>22</v>
      </c>
      <c r="H3" s="26" t="s">
        <v>13</v>
      </c>
      <c r="I3" s="26" t="s">
        <v>14</v>
      </c>
      <c r="J3" s="27" t="s">
        <v>15</v>
      </c>
      <c r="K3" s="27" t="s">
        <v>23</v>
      </c>
      <c r="L3" s="28" t="s">
        <v>16</v>
      </c>
      <c r="M3" s="29" t="s">
        <v>17</v>
      </c>
      <c r="N3" s="29" t="s">
        <v>18</v>
      </c>
      <c r="O3" s="29" t="s">
        <v>19</v>
      </c>
      <c r="P3" s="29" t="s">
        <v>20</v>
      </c>
      <c r="Q3" s="88"/>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x14ac:dyDescent="0.3">
      <c r="A4" s="42">
        <v>45200</v>
      </c>
      <c r="B4" s="31">
        <f>C4*1000</f>
        <v>41740</v>
      </c>
      <c r="C4" s="61">
        <v>41.74</v>
      </c>
      <c r="D4" s="61">
        <v>7.61</v>
      </c>
      <c r="E4" s="61">
        <v>7.93</v>
      </c>
      <c r="F4" s="31">
        <v>155</v>
      </c>
      <c r="G4" s="31">
        <v>22</v>
      </c>
      <c r="H4" s="31">
        <v>320</v>
      </c>
      <c r="I4" s="31">
        <v>40</v>
      </c>
      <c r="J4" s="31">
        <v>289</v>
      </c>
      <c r="K4" s="31">
        <v>24</v>
      </c>
      <c r="L4" s="31" t="s">
        <v>29</v>
      </c>
      <c r="M4" s="31">
        <v>700</v>
      </c>
      <c r="N4" s="31">
        <v>0.2</v>
      </c>
      <c r="O4" s="61">
        <v>23.77</v>
      </c>
      <c r="P4" s="31">
        <v>1700000</v>
      </c>
      <c r="Q4" s="35"/>
    </row>
    <row r="5" spans="1:46" x14ac:dyDescent="0.3">
      <c r="A5" s="43">
        <v>45201</v>
      </c>
      <c r="B5" s="18">
        <f t="shared" ref="B5:B34" si="0">C5*1000</f>
        <v>49620</v>
      </c>
      <c r="C5" s="34">
        <v>49.62</v>
      </c>
      <c r="D5" s="34">
        <v>7.68</v>
      </c>
      <c r="E5" s="34">
        <v>7.98</v>
      </c>
      <c r="F5" s="18">
        <v>160</v>
      </c>
      <c r="G5" s="18">
        <v>20</v>
      </c>
      <c r="H5" s="18">
        <v>346</v>
      </c>
      <c r="I5" s="18">
        <v>41</v>
      </c>
      <c r="J5" s="18">
        <v>294</v>
      </c>
      <c r="K5" s="18">
        <v>25</v>
      </c>
      <c r="L5" s="18" t="s">
        <v>29</v>
      </c>
      <c r="M5" s="18">
        <v>600</v>
      </c>
      <c r="N5" s="18">
        <v>0.2</v>
      </c>
      <c r="O5" s="34">
        <v>24.31</v>
      </c>
      <c r="P5" s="18">
        <v>1300000</v>
      </c>
      <c r="Q5" s="16"/>
    </row>
    <row r="6" spans="1:46" x14ac:dyDescent="0.3">
      <c r="A6" s="43">
        <v>45202</v>
      </c>
      <c r="B6" s="18">
        <f t="shared" si="0"/>
        <v>40880</v>
      </c>
      <c r="C6" s="34">
        <v>40.880000000000003</v>
      </c>
      <c r="D6" s="34">
        <v>7.59</v>
      </c>
      <c r="E6" s="34">
        <v>7.89</v>
      </c>
      <c r="F6" s="18">
        <v>155</v>
      </c>
      <c r="G6" s="18">
        <v>22</v>
      </c>
      <c r="H6" s="18">
        <v>314</v>
      </c>
      <c r="I6" s="18">
        <v>42</v>
      </c>
      <c r="J6" s="18">
        <v>277</v>
      </c>
      <c r="K6" s="18">
        <v>23</v>
      </c>
      <c r="L6" s="18" t="s">
        <v>29</v>
      </c>
      <c r="M6" s="18">
        <v>400</v>
      </c>
      <c r="N6" s="18">
        <v>0.3</v>
      </c>
      <c r="O6" s="34">
        <v>25.44</v>
      </c>
      <c r="P6" s="18">
        <v>1700000</v>
      </c>
      <c r="Q6" s="16"/>
    </row>
    <row r="7" spans="1:46" x14ac:dyDescent="0.3">
      <c r="A7" s="43">
        <v>45203</v>
      </c>
      <c r="B7" s="18">
        <f t="shared" si="0"/>
        <v>42000</v>
      </c>
      <c r="C7" s="34">
        <v>42</v>
      </c>
      <c r="D7" s="34">
        <v>7.72</v>
      </c>
      <c r="E7" s="34">
        <v>7.87</v>
      </c>
      <c r="F7" s="18">
        <v>165</v>
      </c>
      <c r="G7" s="18">
        <v>23</v>
      </c>
      <c r="H7" s="18">
        <v>310</v>
      </c>
      <c r="I7" s="18">
        <v>44</v>
      </c>
      <c r="J7" s="18">
        <v>264</v>
      </c>
      <c r="K7" s="18">
        <v>25</v>
      </c>
      <c r="L7" s="18" t="s">
        <v>29</v>
      </c>
      <c r="M7" s="18">
        <v>700</v>
      </c>
      <c r="N7" s="18">
        <v>0.3</v>
      </c>
      <c r="O7" s="34">
        <v>24.8</v>
      </c>
      <c r="P7" s="18">
        <v>1400000</v>
      </c>
      <c r="Q7" s="16"/>
    </row>
    <row r="8" spans="1:46" x14ac:dyDescent="0.3">
      <c r="A8" s="43">
        <v>45204</v>
      </c>
      <c r="B8" s="18">
        <f t="shared" si="0"/>
        <v>40810</v>
      </c>
      <c r="C8" s="34">
        <v>40.81</v>
      </c>
      <c r="D8" s="34">
        <v>7.7</v>
      </c>
      <c r="E8" s="34">
        <v>7.92</v>
      </c>
      <c r="F8" s="18">
        <v>160</v>
      </c>
      <c r="G8" s="18">
        <v>24</v>
      </c>
      <c r="H8" s="18">
        <v>326</v>
      </c>
      <c r="I8" s="18">
        <v>46</v>
      </c>
      <c r="J8" s="18">
        <v>259</v>
      </c>
      <c r="K8" s="18">
        <v>24</v>
      </c>
      <c r="L8" s="18" t="s">
        <v>29</v>
      </c>
      <c r="M8" s="18">
        <v>500</v>
      </c>
      <c r="N8" s="18">
        <v>0.2</v>
      </c>
      <c r="O8" s="34">
        <v>25.12</v>
      </c>
      <c r="P8" s="18">
        <v>1700000</v>
      </c>
      <c r="Q8" s="16"/>
    </row>
    <row r="9" spans="1:46" x14ac:dyDescent="0.3">
      <c r="A9" s="43">
        <v>45205</v>
      </c>
      <c r="B9" s="18">
        <f t="shared" si="0"/>
        <v>40790</v>
      </c>
      <c r="C9" s="34">
        <v>40.79</v>
      </c>
      <c r="D9" s="34">
        <v>7.61</v>
      </c>
      <c r="E9" s="34">
        <v>7.93</v>
      </c>
      <c r="F9" s="18">
        <v>155</v>
      </c>
      <c r="G9" s="18">
        <v>20</v>
      </c>
      <c r="H9" s="18">
        <v>321</v>
      </c>
      <c r="I9" s="18">
        <v>44</v>
      </c>
      <c r="J9" s="18">
        <v>266</v>
      </c>
      <c r="K9" s="18">
        <v>22</v>
      </c>
      <c r="L9" s="18" t="s">
        <v>29</v>
      </c>
      <c r="M9" s="18">
        <v>700</v>
      </c>
      <c r="N9" s="18">
        <v>0.2</v>
      </c>
      <c r="O9" s="34">
        <v>24.51</v>
      </c>
      <c r="P9" s="18">
        <v>1300000</v>
      </c>
      <c r="Q9" s="16"/>
    </row>
    <row r="10" spans="1:46" x14ac:dyDescent="0.3">
      <c r="A10" s="43">
        <v>45206</v>
      </c>
      <c r="B10" s="18">
        <f t="shared" si="0"/>
        <v>39720</v>
      </c>
      <c r="C10" s="34">
        <v>39.72</v>
      </c>
      <c r="D10" s="34">
        <v>7.72</v>
      </c>
      <c r="E10" s="34">
        <v>7.91</v>
      </c>
      <c r="F10" s="18">
        <v>165</v>
      </c>
      <c r="G10" s="18">
        <v>17</v>
      </c>
      <c r="H10" s="18">
        <v>320</v>
      </c>
      <c r="I10" s="18">
        <v>38</v>
      </c>
      <c r="J10" s="18">
        <v>282</v>
      </c>
      <c r="K10" s="18">
        <v>20</v>
      </c>
      <c r="L10" s="18" t="s">
        <v>29</v>
      </c>
      <c r="M10" s="18">
        <v>400</v>
      </c>
      <c r="N10" s="18">
        <v>0.2</v>
      </c>
      <c r="O10" s="34">
        <v>23.9</v>
      </c>
      <c r="P10" s="18">
        <v>1100000</v>
      </c>
      <c r="Q10" s="16"/>
    </row>
    <row r="11" spans="1:46" x14ac:dyDescent="0.3">
      <c r="A11" s="43">
        <v>45207</v>
      </c>
      <c r="B11" s="40">
        <f t="shared" si="0"/>
        <v>42710</v>
      </c>
      <c r="C11" s="34">
        <v>42.71</v>
      </c>
      <c r="D11" s="34">
        <v>7.75</v>
      </c>
      <c r="E11" s="34">
        <v>7.94</v>
      </c>
      <c r="F11" s="18">
        <v>160</v>
      </c>
      <c r="G11" s="18">
        <v>19</v>
      </c>
      <c r="H11" s="18">
        <v>328</v>
      </c>
      <c r="I11" s="18">
        <v>36</v>
      </c>
      <c r="J11" s="18">
        <v>270</v>
      </c>
      <c r="K11" s="18">
        <v>23</v>
      </c>
      <c r="L11" s="18" t="s">
        <v>29</v>
      </c>
      <c r="M11" s="18">
        <v>600</v>
      </c>
      <c r="N11" s="18">
        <v>0.2</v>
      </c>
      <c r="O11" s="34">
        <v>25.11</v>
      </c>
      <c r="P11" s="18">
        <v>1400000</v>
      </c>
      <c r="Q11" s="16"/>
    </row>
    <row r="12" spans="1:46" x14ac:dyDescent="0.3">
      <c r="A12" s="43">
        <v>45208</v>
      </c>
      <c r="B12" s="40">
        <f t="shared" si="0"/>
        <v>39900</v>
      </c>
      <c r="C12" s="34">
        <v>39.9</v>
      </c>
      <c r="D12" s="34">
        <v>7.76</v>
      </c>
      <c r="E12" s="34">
        <v>7.93</v>
      </c>
      <c r="F12" s="18">
        <v>165</v>
      </c>
      <c r="G12" s="18">
        <v>22</v>
      </c>
      <c r="H12" s="18">
        <v>314</v>
      </c>
      <c r="I12" s="18">
        <v>42</v>
      </c>
      <c r="J12" s="18">
        <v>261</v>
      </c>
      <c r="K12" s="18">
        <v>21</v>
      </c>
      <c r="L12" s="18" t="s">
        <v>29</v>
      </c>
      <c r="M12" s="18">
        <v>500</v>
      </c>
      <c r="N12" s="18">
        <v>0.3</v>
      </c>
      <c r="O12" s="34">
        <v>24.2</v>
      </c>
      <c r="P12" s="18">
        <v>1200000</v>
      </c>
      <c r="Q12" s="16"/>
    </row>
    <row r="13" spans="1:46" x14ac:dyDescent="0.3">
      <c r="A13" s="43">
        <v>45209</v>
      </c>
      <c r="B13" s="40">
        <f t="shared" si="0"/>
        <v>38620</v>
      </c>
      <c r="C13" s="34">
        <v>38.619999999999997</v>
      </c>
      <c r="D13" s="34">
        <v>7.73</v>
      </c>
      <c r="E13" s="34">
        <v>7.95</v>
      </c>
      <c r="F13" s="18">
        <v>155</v>
      </c>
      <c r="G13" s="18">
        <v>23</v>
      </c>
      <c r="H13" s="18">
        <v>326</v>
      </c>
      <c r="I13" s="18">
        <v>46</v>
      </c>
      <c r="J13" s="18">
        <v>268</v>
      </c>
      <c r="K13" s="18">
        <v>22</v>
      </c>
      <c r="L13" s="18" t="s">
        <v>29</v>
      </c>
      <c r="M13" s="18">
        <v>600</v>
      </c>
      <c r="N13" s="18">
        <v>0.2</v>
      </c>
      <c r="O13" s="34">
        <v>24.5</v>
      </c>
      <c r="P13" s="18">
        <v>1700000</v>
      </c>
      <c r="Q13" s="16"/>
    </row>
    <row r="14" spans="1:46" x14ac:dyDescent="0.3">
      <c r="A14" s="43">
        <v>45210</v>
      </c>
      <c r="B14" s="40">
        <f t="shared" si="0"/>
        <v>40190</v>
      </c>
      <c r="C14" s="34">
        <v>40.19</v>
      </c>
      <c r="D14" s="34">
        <v>7.59</v>
      </c>
      <c r="E14" s="34">
        <v>7.97</v>
      </c>
      <c r="F14" s="18">
        <v>160</v>
      </c>
      <c r="G14" s="18">
        <v>21</v>
      </c>
      <c r="H14" s="18">
        <v>328</v>
      </c>
      <c r="I14" s="18">
        <v>42</v>
      </c>
      <c r="J14" s="18">
        <v>285</v>
      </c>
      <c r="K14" s="18">
        <v>23</v>
      </c>
      <c r="L14" s="18" t="s">
        <v>29</v>
      </c>
      <c r="M14" s="18">
        <v>400</v>
      </c>
      <c r="N14" s="18">
        <v>0.2</v>
      </c>
      <c r="O14" s="34">
        <v>25.01</v>
      </c>
      <c r="P14" s="18">
        <v>1400000</v>
      </c>
      <c r="Q14" s="16"/>
    </row>
    <row r="15" spans="1:46" x14ac:dyDescent="0.3">
      <c r="A15" s="43">
        <v>45211</v>
      </c>
      <c r="B15" s="40">
        <f t="shared" si="0"/>
        <v>38150</v>
      </c>
      <c r="C15" s="34">
        <v>38.15</v>
      </c>
      <c r="D15" s="34">
        <v>7.7</v>
      </c>
      <c r="E15" s="34">
        <v>7.96</v>
      </c>
      <c r="F15" s="18">
        <v>155</v>
      </c>
      <c r="G15" s="18">
        <v>22</v>
      </c>
      <c r="H15" s="18">
        <v>322</v>
      </c>
      <c r="I15" s="18">
        <v>44</v>
      </c>
      <c r="J15" s="18">
        <v>274</v>
      </c>
      <c r="K15" s="18">
        <v>21</v>
      </c>
      <c r="L15" s="18" t="s">
        <v>29</v>
      </c>
      <c r="M15" s="18">
        <v>500</v>
      </c>
      <c r="N15" s="18">
        <v>0.3</v>
      </c>
      <c r="O15" s="34">
        <v>24.7</v>
      </c>
      <c r="P15" s="18">
        <v>1100000</v>
      </c>
      <c r="Q15" s="16"/>
    </row>
    <row r="16" spans="1:46" x14ac:dyDescent="0.3">
      <c r="A16" s="43">
        <v>45212</v>
      </c>
      <c r="B16" s="40">
        <f t="shared" si="0"/>
        <v>38870</v>
      </c>
      <c r="C16" s="34">
        <v>38.869999999999997</v>
      </c>
      <c r="D16" s="34">
        <v>7.69</v>
      </c>
      <c r="E16" s="34">
        <v>7.99</v>
      </c>
      <c r="F16" s="18">
        <v>165</v>
      </c>
      <c r="G16" s="18">
        <v>23</v>
      </c>
      <c r="H16" s="18">
        <v>336</v>
      </c>
      <c r="I16" s="18">
        <v>45</v>
      </c>
      <c r="J16" s="18">
        <v>280</v>
      </c>
      <c r="K16" s="18">
        <v>20</v>
      </c>
      <c r="L16" s="18" t="s">
        <v>29</v>
      </c>
      <c r="M16" s="18">
        <v>600</v>
      </c>
      <c r="N16" s="18">
        <v>0.2</v>
      </c>
      <c r="O16" s="34">
        <v>24.57</v>
      </c>
      <c r="P16" s="18">
        <v>1300000</v>
      </c>
      <c r="Q16" s="16"/>
    </row>
    <row r="17" spans="1:17" x14ac:dyDescent="0.3">
      <c r="A17" s="43">
        <v>45213</v>
      </c>
      <c r="B17" s="40">
        <f t="shared" si="0"/>
        <v>39650</v>
      </c>
      <c r="C17" s="34">
        <v>39.65</v>
      </c>
      <c r="D17" s="34">
        <v>7.5</v>
      </c>
      <c r="E17" s="34">
        <v>7.91</v>
      </c>
      <c r="F17" s="18">
        <v>160</v>
      </c>
      <c r="G17" s="18">
        <v>25</v>
      </c>
      <c r="H17" s="18">
        <v>318</v>
      </c>
      <c r="I17" s="18">
        <v>48</v>
      </c>
      <c r="J17" s="18">
        <v>268</v>
      </c>
      <c r="K17" s="18">
        <v>22</v>
      </c>
      <c r="L17" s="18" t="s">
        <v>29</v>
      </c>
      <c r="M17" s="18">
        <v>400</v>
      </c>
      <c r="N17" s="18">
        <v>0.2</v>
      </c>
      <c r="O17" s="34">
        <v>25.14</v>
      </c>
      <c r="P17" s="18">
        <v>1700000</v>
      </c>
      <c r="Q17" s="16"/>
    </row>
    <row r="18" spans="1:17" x14ac:dyDescent="0.3">
      <c r="A18" s="43">
        <v>45214</v>
      </c>
      <c r="B18" s="41">
        <f t="shared" si="0"/>
        <v>39290</v>
      </c>
      <c r="C18" s="34">
        <v>39.29</v>
      </c>
      <c r="D18" s="34">
        <v>7.66</v>
      </c>
      <c r="E18" s="34">
        <v>7.9</v>
      </c>
      <c r="F18" s="18">
        <v>155</v>
      </c>
      <c r="G18" s="18">
        <v>24</v>
      </c>
      <c r="H18" s="18">
        <v>305</v>
      </c>
      <c r="I18" s="18">
        <v>49</v>
      </c>
      <c r="J18" s="18">
        <v>257</v>
      </c>
      <c r="K18" s="18">
        <v>26</v>
      </c>
      <c r="L18" s="18" t="s">
        <v>29</v>
      </c>
      <c r="M18" s="18">
        <v>700</v>
      </c>
      <c r="N18" s="18">
        <v>0.3</v>
      </c>
      <c r="O18" s="34">
        <v>23.95</v>
      </c>
      <c r="P18" s="18">
        <v>1400000</v>
      </c>
      <c r="Q18" s="16"/>
    </row>
    <row r="19" spans="1:17" x14ac:dyDescent="0.3">
      <c r="A19" s="43">
        <v>45215</v>
      </c>
      <c r="B19" s="40">
        <f t="shared" si="0"/>
        <v>41230</v>
      </c>
      <c r="C19" s="34">
        <v>41.23</v>
      </c>
      <c r="D19" s="34">
        <v>7.53</v>
      </c>
      <c r="E19" s="34">
        <v>7.94</v>
      </c>
      <c r="F19" s="18">
        <v>160</v>
      </c>
      <c r="G19" s="18">
        <v>23</v>
      </c>
      <c r="H19" s="18">
        <v>324</v>
      </c>
      <c r="I19" s="18">
        <v>46</v>
      </c>
      <c r="J19" s="18">
        <v>270</v>
      </c>
      <c r="K19" s="18">
        <v>24</v>
      </c>
      <c r="L19" s="18" t="s">
        <v>29</v>
      </c>
      <c r="M19" s="18">
        <v>600</v>
      </c>
      <c r="N19" s="18">
        <v>0.3</v>
      </c>
      <c r="O19" s="34">
        <v>24.5</v>
      </c>
      <c r="P19" s="18">
        <v>1200000</v>
      </c>
      <c r="Q19" s="16"/>
    </row>
    <row r="20" spans="1:17" x14ac:dyDescent="0.3">
      <c r="A20" s="43">
        <v>45216</v>
      </c>
      <c r="B20" s="40">
        <f t="shared" si="0"/>
        <v>36600</v>
      </c>
      <c r="C20" s="34">
        <v>36.6</v>
      </c>
      <c r="D20" s="34">
        <v>7.68</v>
      </c>
      <c r="E20" s="34">
        <v>7.97</v>
      </c>
      <c r="F20" s="18">
        <v>165</v>
      </c>
      <c r="G20" s="18">
        <v>24</v>
      </c>
      <c r="H20" s="18">
        <v>334</v>
      </c>
      <c r="I20" s="18">
        <v>48</v>
      </c>
      <c r="J20" s="18">
        <v>287</v>
      </c>
      <c r="K20" s="18">
        <v>22</v>
      </c>
      <c r="L20" s="18" t="s">
        <v>29</v>
      </c>
      <c r="M20" s="18">
        <v>700</v>
      </c>
      <c r="N20" s="18">
        <v>0.2</v>
      </c>
      <c r="O20" s="34">
        <v>24.12</v>
      </c>
      <c r="P20" s="18">
        <v>1400000</v>
      </c>
      <c r="Q20" s="16"/>
    </row>
    <row r="21" spans="1:17" x14ac:dyDescent="0.3">
      <c r="A21" s="43">
        <v>45217</v>
      </c>
      <c r="B21" s="40">
        <f t="shared" si="0"/>
        <v>37420</v>
      </c>
      <c r="C21" s="34">
        <v>37.42</v>
      </c>
      <c r="D21" s="34">
        <v>7.7</v>
      </c>
      <c r="E21" s="34">
        <v>7.94</v>
      </c>
      <c r="F21" s="18">
        <v>160</v>
      </c>
      <c r="G21" s="18">
        <v>22</v>
      </c>
      <c r="H21" s="18">
        <v>344</v>
      </c>
      <c r="I21" s="18">
        <v>44</v>
      </c>
      <c r="J21" s="18">
        <v>282</v>
      </c>
      <c r="K21" s="18">
        <v>21</v>
      </c>
      <c r="L21" s="18" t="s">
        <v>29</v>
      </c>
      <c r="M21" s="18">
        <v>400</v>
      </c>
      <c r="N21" s="18">
        <v>0.2</v>
      </c>
      <c r="O21" s="34">
        <v>25.1</v>
      </c>
      <c r="P21" s="18">
        <v>1300000</v>
      </c>
      <c r="Q21" s="16"/>
    </row>
    <row r="22" spans="1:17" x14ac:dyDescent="0.3">
      <c r="A22" s="43">
        <v>45218</v>
      </c>
      <c r="B22" s="40">
        <f t="shared" si="0"/>
        <v>37460</v>
      </c>
      <c r="C22" s="34">
        <v>37.46</v>
      </c>
      <c r="D22" s="34">
        <v>7.74</v>
      </c>
      <c r="E22" s="34">
        <v>7.97</v>
      </c>
      <c r="F22" s="18">
        <v>165</v>
      </c>
      <c r="G22" s="18">
        <v>24</v>
      </c>
      <c r="H22" s="18">
        <v>348</v>
      </c>
      <c r="I22" s="18">
        <v>46</v>
      </c>
      <c r="J22" s="18">
        <v>290</v>
      </c>
      <c r="K22" s="18">
        <v>23</v>
      </c>
      <c r="L22" s="18" t="s">
        <v>29</v>
      </c>
      <c r="M22" s="18">
        <v>600</v>
      </c>
      <c r="N22" s="18">
        <v>0.3</v>
      </c>
      <c r="O22" s="34">
        <v>23.88</v>
      </c>
      <c r="P22" s="18">
        <v>1700000</v>
      </c>
      <c r="Q22" s="16"/>
    </row>
    <row r="23" spans="1:17" x14ac:dyDescent="0.3">
      <c r="A23" s="43">
        <v>45219</v>
      </c>
      <c r="B23" s="40">
        <f t="shared" si="0"/>
        <v>39900</v>
      </c>
      <c r="C23" s="34">
        <v>39.9</v>
      </c>
      <c r="D23" s="34">
        <v>7.8</v>
      </c>
      <c r="E23" s="34">
        <v>7.94</v>
      </c>
      <c r="F23" s="18">
        <v>160</v>
      </c>
      <c r="G23" s="18">
        <v>23</v>
      </c>
      <c r="H23" s="18">
        <v>324</v>
      </c>
      <c r="I23" s="18">
        <v>45</v>
      </c>
      <c r="J23" s="18">
        <v>278</v>
      </c>
      <c r="K23" s="18">
        <v>24</v>
      </c>
      <c r="L23" s="18" t="s">
        <v>29</v>
      </c>
      <c r="M23" s="18">
        <v>700</v>
      </c>
      <c r="N23" s="18">
        <v>0.2</v>
      </c>
      <c r="O23" s="34">
        <v>24.24</v>
      </c>
      <c r="P23" s="18">
        <v>1100000</v>
      </c>
      <c r="Q23" s="16"/>
    </row>
    <row r="24" spans="1:17" x14ac:dyDescent="0.3">
      <c r="A24" s="43">
        <v>45220</v>
      </c>
      <c r="B24" s="40">
        <f t="shared" si="0"/>
        <v>35410</v>
      </c>
      <c r="C24" s="34">
        <v>35.409999999999997</v>
      </c>
      <c r="D24" s="34">
        <v>7.74</v>
      </c>
      <c r="E24" s="34">
        <v>7.89</v>
      </c>
      <c r="F24" s="18">
        <v>155</v>
      </c>
      <c r="G24" s="18">
        <v>21</v>
      </c>
      <c r="H24" s="18">
        <v>318</v>
      </c>
      <c r="I24" s="18">
        <v>42</v>
      </c>
      <c r="J24" s="18">
        <v>280</v>
      </c>
      <c r="K24" s="18">
        <v>22</v>
      </c>
      <c r="L24" s="18" t="s">
        <v>29</v>
      </c>
      <c r="M24" s="18">
        <v>500</v>
      </c>
      <c r="N24" s="18">
        <v>0.2</v>
      </c>
      <c r="O24" s="34">
        <v>25.07</v>
      </c>
      <c r="P24" s="18">
        <v>1400000</v>
      </c>
      <c r="Q24" s="16"/>
    </row>
    <row r="25" spans="1:17" x14ac:dyDescent="0.3">
      <c r="A25" s="43">
        <v>45221</v>
      </c>
      <c r="B25" s="40">
        <f t="shared" si="0"/>
        <v>37880</v>
      </c>
      <c r="C25" s="34">
        <v>37.880000000000003</v>
      </c>
      <c r="D25" s="34">
        <v>7.76</v>
      </c>
      <c r="E25" s="34">
        <v>7.92</v>
      </c>
      <c r="F25" s="18">
        <v>160</v>
      </c>
      <c r="G25" s="18">
        <v>22</v>
      </c>
      <c r="H25" s="18">
        <v>324</v>
      </c>
      <c r="I25" s="18">
        <v>44</v>
      </c>
      <c r="J25" s="18">
        <v>268</v>
      </c>
      <c r="K25" s="18">
        <v>20</v>
      </c>
      <c r="L25" s="18" t="s">
        <v>29</v>
      </c>
      <c r="M25" s="18">
        <v>400</v>
      </c>
      <c r="N25" s="18">
        <v>0.3</v>
      </c>
      <c r="O25" s="34">
        <v>24.64</v>
      </c>
      <c r="P25" s="18">
        <v>1700000</v>
      </c>
      <c r="Q25" s="16"/>
    </row>
    <row r="26" spans="1:17" x14ac:dyDescent="0.3">
      <c r="A26" s="43">
        <v>45222</v>
      </c>
      <c r="B26" s="40">
        <f t="shared" si="0"/>
        <v>37820</v>
      </c>
      <c r="C26" s="34">
        <v>37.82</v>
      </c>
      <c r="D26" s="34">
        <v>7.73</v>
      </c>
      <c r="E26" s="34">
        <v>7.9</v>
      </c>
      <c r="F26" s="18">
        <v>165</v>
      </c>
      <c r="G26" s="18">
        <v>23</v>
      </c>
      <c r="H26" s="18">
        <v>332</v>
      </c>
      <c r="I26" s="18">
        <v>46</v>
      </c>
      <c r="J26" s="18">
        <v>283</v>
      </c>
      <c r="K26" s="18">
        <v>23</v>
      </c>
      <c r="L26" s="18" t="s">
        <v>29</v>
      </c>
      <c r="M26" s="18">
        <v>600</v>
      </c>
      <c r="N26" s="18">
        <v>0.2</v>
      </c>
      <c r="O26" s="34">
        <v>23.95</v>
      </c>
      <c r="P26" s="18">
        <v>1300000</v>
      </c>
      <c r="Q26" s="16"/>
    </row>
    <row r="27" spans="1:17" x14ac:dyDescent="0.3">
      <c r="A27" s="43">
        <v>45223</v>
      </c>
      <c r="B27" s="40">
        <f t="shared" si="0"/>
        <v>38490</v>
      </c>
      <c r="C27" s="34">
        <v>38.49</v>
      </c>
      <c r="D27" s="34">
        <v>7.71</v>
      </c>
      <c r="E27" s="34">
        <v>7.89</v>
      </c>
      <c r="F27" s="18">
        <v>160</v>
      </c>
      <c r="G27" s="18">
        <v>24</v>
      </c>
      <c r="H27" s="18">
        <v>320</v>
      </c>
      <c r="I27" s="18">
        <v>48</v>
      </c>
      <c r="J27" s="18">
        <v>278</v>
      </c>
      <c r="K27" s="18">
        <v>20</v>
      </c>
      <c r="L27" s="18" t="s">
        <v>29</v>
      </c>
      <c r="M27" s="18">
        <v>400</v>
      </c>
      <c r="N27" s="18">
        <v>0.2</v>
      </c>
      <c r="O27" s="34">
        <v>24.57</v>
      </c>
      <c r="P27" s="18">
        <v>1400000</v>
      </c>
      <c r="Q27" s="16"/>
    </row>
    <row r="28" spans="1:17" x14ac:dyDescent="0.3">
      <c r="A28" s="43">
        <v>45224</v>
      </c>
      <c r="B28" s="40">
        <f t="shared" si="0"/>
        <v>36750</v>
      </c>
      <c r="C28" s="34">
        <v>36.75</v>
      </c>
      <c r="D28" s="34">
        <v>7.69</v>
      </c>
      <c r="E28" s="34">
        <v>7.88</v>
      </c>
      <c r="F28" s="18">
        <v>155</v>
      </c>
      <c r="G28" s="18">
        <v>23</v>
      </c>
      <c r="H28" s="18">
        <v>312</v>
      </c>
      <c r="I28" s="18">
        <v>47</v>
      </c>
      <c r="J28" s="18">
        <v>264</v>
      </c>
      <c r="K28" s="18">
        <v>22</v>
      </c>
      <c r="L28" s="18" t="s">
        <v>29</v>
      </c>
      <c r="M28" s="18">
        <v>500</v>
      </c>
      <c r="N28" s="18">
        <v>0.3</v>
      </c>
      <c r="O28" s="34">
        <v>25.16</v>
      </c>
      <c r="P28" s="18">
        <v>1300000</v>
      </c>
      <c r="Q28" s="16"/>
    </row>
    <row r="29" spans="1:17" x14ac:dyDescent="0.3">
      <c r="A29" s="43">
        <v>45225</v>
      </c>
      <c r="B29" s="40">
        <f t="shared" si="0"/>
        <v>38020</v>
      </c>
      <c r="C29" s="34">
        <v>38.020000000000003</v>
      </c>
      <c r="D29" s="34">
        <v>7.67</v>
      </c>
      <c r="E29" s="34">
        <v>7.89</v>
      </c>
      <c r="F29" s="18">
        <v>160</v>
      </c>
      <c r="G29" s="18">
        <v>21</v>
      </c>
      <c r="H29" s="18">
        <v>316</v>
      </c>
      <c r="I29" s="18">
        <v>48</v>
      </c>
      <c r="J29" s="18">
        <v>260</v>
      </c>
      <c r="K29" s="18">
        <v>19</v>
      </c>
      <c r="L29" s="18" t="s">
        <v>29</v>
      </c>
      <c r="M29" s="18">
        <v>400</v>
      </c>
      <c r="N29" s="18">
        <v>0.3</v>
      </c>
      <c r="O29" s="34">
        <v>24.31</v>
      </c>
      <c r="P29" s="18">
        <v>1700000</v>
      </c>
      <c r="Q29" s="16"/>
    </row>
    <row r="30" spans="1:17" x14ac:dyDescent="0.3">
      <c r="A30" s="43">
        <v>45226</v>
      </c>
      <c r="B30" s="40">
        <f t="shared" si="0"/>
        <v>37780</v>
      </c>
      <c r="C30" s="34">
        <v>37.78</v>
      </c>
      <c r="D30" s="34">
        <v>7.7</v>
      </c>
      <c r="E30" s="34">
        <v>7.91</v>
      </c>
      <c r="F30" s="18">
        <v>155</v>
      </c>
      <c r="G30" s="18">
        <v>20</v>
      </c>
      <c r="H30" s="18">
        <v>322</v>
      </c>
      <c r="I30" s="18">
        <v>46</v>
      </c>
      <c r="J30" s="18">
        <v>266</v>
      </c>
      <c r="K30" s="18">
        <v>18</v>
      </c>
      <c r="L30" s="18" t="s">
        <v>29</v>
      </c>
      <c r="M30" s="18">
        <v>600</v>
      </c>
      <c r="N30" s="18">
        <v>0.2</v>
      </c>
      <c r="O30" s="34">
        <v>24.5</v>
      </c>
      <c r="P30" s="18">
        <v>1400000</v>
      </c>
      <c r="Q30" s="16"/>
    </row>
    <row r="31" spans="1:17" x14ac:dyDescent="0.3">
      <c r="A31" s="43">
        <v>45227</v>
      </c>
      <c r="B31" s="40">
        <f t="shared" si="0"/>
        <v>36860</v>
      </c>
      <c r="C31" s="34">
        <v>36.86</v>
      </c>
      <c r="D31" s="34">
        <v>7.74</v>
      </c>
      <c r="E31" s="34">
        <v>7.93</v>
      </c>
      <c r="F31" s="18">
        <v>160</v>
      </c>
      <c r="G31" s="18">
        <v>19</v>
      </c>
      <c r="H31" s="18">
        <v>324</v>
      </c>
      <c r="I31" s="18">
        <v>44</v>
      </c>
      <c r="J31" s="18">
        <v>279</v>
      </c>
      <c r="K31" s="18">
        <v>17</v>
      </c>
      <c r="L31" s="18" t="s">
        <v>29</v>
      </c>
      <c r="M31" s="18">
        <v>400</v>
      </c>
      <c r="N31" s="18">
        <v>0.2</v>
      </c>
      <c r="O31" s="34">
        <v>23.9</v>
      </c>
      <c r="P31" s="18">
        <v>1100000</v>
      </c>
      <c r="Q31" s="16"/>
    </row>
    <row r="32" spans="1:17" x14ac:dyDescent="0.3">
      <c r="A32" s="43">
        <v>45228</v>
      </c>
      <c r="B32" s="40">
        <f t="shared" si="0"/>
        <v>38260</v>
      </c>
      <c r="C32" s="34">
        <v>38.26</v>
      </c>
      <c r="D32" s="34">
        <v>7.76</v>
      </c>
      <c r="E32" s="34">
        <v>7.89</v>
      </c>
      <c r="F32" s="18">
        <v>165</v>
      </c>
      <c r="G32" s="18">
        <v>20</v>
      </c>
      <c r="H32" s="18">
        <v>334</v>
      </c>
      <c r="I32" s="18">
        <v>46</v>
      </c>
      <c r="J32" s="18">
        <v>264</v>
      </c>
      <c r="K32" s="18">
        <v>19</v>
      </c>
      <c r="L32" s="18" t="s">
        <v>29</v>
      </c>
      <c r="M32" s="18">
        <v>500</v>
      </c>
      <c r="N32" s="18">
        <v>0.3</v>
      </c>
      <c r="O32" s="34">
        <v>24.58</v>
      </c>
      <c r="P32" s="18">
        <v>1200000</v>
      </c>
      <c r="Q32" s="16"/>
    </row>
    <row r="33" spans="1:17" x14ac:dyDescent="0.3">
      <c r="A33" s="43">
        <v>45229</v>
      </c>
      <c r="B33" s="40">
        <f t="shared" si="0"/>
        <v>37190</v>
      </c>
      <c r="C33" s="34">
        <v>37.19</v>
      </c>
      <c r="D33" s="34">
        <v>7.7</v>
      </c>
      <c r="E33" s="34">
        <v>7.87</v>
      </c>
      <c r="F33" s="18">
        <v>160</v>
      </c>
      <c r="G33" s="18">
        <v>22</v>
      </c>
      <c r="H33" s="18">
        <v>326</v>
      </c>
      <c r="I33" s="18">
        <v>48</v>
      </c>
      <c r="J33" s="18">
        <v>286</v>
      </c>
      <c r="K33" s="18">
        <v>18</v>
      </c>
      <c r="L33" s="18" t="s">
        <v>29</v>
      </c>
      <c r="M33" s="18">
        <v>600</v>
      </c>
      <c r="N33" s="18">
        <v>0.2</v>
      </c>
      <c r="O33" s="34">
        <v>25.1</v>
      </c>
      <c r="P33" s="18">
        <v>1700000</v>
      </c>
      <c r="Q33" s="16"/>
    </row>
    <row r="34" spans="1:17" ht="15" thickBot="1" x14ac:dyDescent="0.35">
      <c r="A34" s="44">
        <v>45230</v>
      </c>
      <c r="B34" s="45">
        <f t="shared" si="0"/>
        <v>36510</v>
      </c>
      <c r="C34" s="64">
        <v>36.51</v>
      </c>
      <c r="D34" s="64">
        <v>7.69</v>
      </c>
      <c r="E34" s="64">
        <v>7.84</v>
      </c>
      <c r="F34" s="46">
        <v>155</v>
      </c>
      <c r="G34" s="46">
        <v>23</v>
      </c>
      <c r="H34" s="46">
        <v>320</v>
      </c>
      <c r="I34" s="46">
        <v>46</v>
      </c>
      <c r="J34" s="46">
        <v>279</v>
      </c>
      <c r="K34" s="46">
        <v>22</v>
      </c>
      <c r="L34" s="46" t="s">
        <v>29</v>
      </c>
      <c r="M34" s="46">
        <v>700</v>
      </c>
      <c r="N34" s="46">
        <v>0.2</v>
      </c>
      <c r="O34" s="64">
        <v>24.77</v>
      </c>
      <c r="P34" s="46">
        <v>1400000</v>
      </c>
      <c r="Q34" s="47"/>
    </row>
    <row r="35" spans="1:17" ht="15" thickBot="1" x14ac:dyDescent="0.35">
      <c r="A35" s="48" t="s">
        <v>24</v>
      </c>
      <c r="B35" s="49">
        <f>AVERAGE(B4:B34)</f>
        <v>39242.580645161288</v>
      </c>
      <c r="C35" s="49">
        <f t="shared" ref="C35:P35" si="1">AVERAGE(C4:C34)</f>
        <v>39.242580645161283</v>
      </c>
      <c r="D35" s="49">
        <f t="shared" si="1"/>
        <v>7.6887096774193537</v>
      </c>
      <c r="E35" s="49">
        <f t="shared" si="1"/>
        <v>7.920967741935482</v>
      </c>
      <c r="F35" s="49">
        <f t="shared" si="1"/>
        <v>159.67741935483872</v>
      </c>
      <c r="G35" s="49">
        <f t="shared" si="1"/>
        <v>21.967741935483872</v>
      </c>
      <c r="H35" s="49">
        <f t="shared" si="1"/>
        <v>324.38709677419354</v>
      </c>
      <c r="I35" s="49">
        <f t="shared" si="1"/>
        <v>44.548387096774192</v>
      </c>
      <c r="J35" s="49">
        <f t="shared" si="1"/>
        <v>274.45161290322579</v>
      </c>
      <c r="K35" s="49">
        <f t="shared" si="1"/>
        <v>21.774193548387096</v>
      </c>
      <c r="L35" s="49"/>
      <c r="M35" s="49">
        <f t="shared" si="1"/>
        <v>545.16129032258061</v>
      </c>
      <c r="N35" s="49">
        <f t="shared" si="1"/>
        <v>0.23548387096774195</v>
      </c>
      <c r="O35" s="49">
        <f t="shared" si="1"/>
        <v>24.561935483870965</v>
      </c>
      <c r="P35" s="49">
        <f t="shared" si="1"/>
        <v>1409677.4193548388</v>
      </c>
      <c r="Q35" s="20"/>
    </row>
    <row r="36" spans="1:17" x14ac:dyDescent="0.3">
      <c r="C36" s="62">
        <f>SUM(C4:C34)</f>
        <v>1216.5199999999998</v>
      </c>
    </row>
    <row r="41" spans="1:17" ht="40.799999999999997" customHeight="1" x14ac:dyDescent="0.3">
      <c r="A41" s="68" t="s">
        <v>25</v>
      </c>
      <c r="B41" s="68"/>
      <c r="C41" s="68" t="s">
        <v>26</v>
      </c>
      <c r="D41" s="68"/>
      <c r="E41" s="68"/>
      <c r="F41" s="68"/>
      <c r="G41" s="68"/>
      <c r="H41" s="68"/>
      <c r="I41" s="68"/>
      <c r="J41" s="68"/>
      <c r="K41" s="68"/>
      <c r="L41" s="68"/>
      <c r="M41" s="68"/>
      <c r="N41" s="68"/>
      <c r="O41" s="68"/>
      <c r="P41" s="68"/>
      <c r="Q41" s="68"/>
    </row>
    <row r="43" spans="1:17" x14ac:dyDescent="0.3">
      <c r="A43" s="13" t="s">
        <v>27</v>
      </c>
      <c r="B43" s="14">
        <f>MIN(B4:B34)</f>
        <v>35410</v>
      </c>
      <c r="C43" s="14">
        <f t="shared" ref="C43:P43" si="2">MIN(C4:C34)</f>
        <v>35.409999999999997</v>
      </c>
      <c r="D43" s="14">
        <f t="shared" si="2"/>
        <v>7.5</v>
      </c>
      <c r="E43" s="14">
        <f t="shared" si="2"/>
        <v>7.84</v>
      </c>
      <c r="F43" s="14">
        <f t="shared" si="2"/>
        <v>155</v>
      </c>
      <c r="G43" s="14">
        <f t="shared" si="2"/>
        <v>17</v>
      </c>
      <c r="H43" s="14">
        <f t="shared" si="2"/>
        <v>305</v>
      </c>
      <c r="I43" s="14">
        <f t="shared" si="2"/>
        <v>36</v>
      </c>
      <c r="J43" s="14">
        <f t="shared" si="2"/>
        <v>257</v>
      </c>
      <c r="K43" s="14">
        <f t="shared" si="2"/>
        <v>17</v>
      </c>
      <c r="L43" s="14"/>
      <c r="M43" s="14">
        <f t="shared" si="2"/>
        <v>400</v>
      </c>
      <c r="N43" s="14">
        <f t="shared" si="2"/>
        <v>0.2</v>
      </c>
      <c r="O43" s="14">
        <f t="shared" si="2"/>
        <v>23.77</v>
      </c>
      <c r="P43" s="14">
        <f t="shared" si="2"/>
        <v>1100000</v>
      </c>
      <c r="Q43" s="14"/>
    </row>
    <row r="44" spans="1:17" x14ac:dyDescent="0.3">
      <c r="A44" s="13"/>
    </row>
    <row r="45" spans="1:17" x14ac:dyDescent="0.3">
      <c r="A45" s="13" t="s">
        <v>28</v>
      </c>
      <c r="B45" s="14">
        <f>MAX(B4:B34)</f>
        <v>49620</v>
      </c>
      <c r="C45" s="14">
        <f t="shared" ref="C45:P45" si="3">MAX(C4:C34)</f>
        <v>49.62</v>
      </c>
      <c r="D45" s="14">
        <f t="shared" si="3"/>
        <v>7.8</v>
      </c>
      <c r="E45" s="14">
        <f t="shared" si="3"/>
        <v>7.99</v>
      </c>
      <c r="F45" s="14">
        <f t="shared" si="3"/>
        <v>165</v>
      </c>
      <c r="G45" s="14">
        <f t="shared" si="3"/>
        <v>25</v>
      </c>
      <c r="H45" s="14">
        <f t="shared" si="3"/>
        <v>348</v>
      </c>
      <c r="I45" s="14">
        <f t="shared" si="3"/>
        <v>49</v>
      </c>
      <c r="J45" s="14">
        <f t="shared" si="3"/>
        <v>294</v>
      </c>
      <c r="K45" s="14">
        <f t="shared" si="3"/>
        <v>26</v>
      </c>
      <c r="L45" s="14"/>
      <c r="M45" s="14">
        <f t="shared" si="3"/>
        <v>700</v>
      </c>
      <c r="N45" s="14">
        <f t="shared" si="3"/>
        <v>0.3</v>
      </c>
      <c r="O45" s="14">
        <f t="shared" si="3"/>
        <v>25.44</v>
      </c>
      <c r="P45" s="14">
        <f t="shared" si="3"/>
        <v>1700000</v>
      </c>
      <c r="Q45" s="14"/>
    </row>
  </sheetData>
  <mergeCells count="12">
    <mergeCell ref="A41:B41"/>
    <mergeCell ref="C41:Q41"/>
    <mergeCell ref="A1:Q1"/>
    <mergeCell ref="A2:A3"/>
    <mergeCell ref="B2:C2"/>
    <mergeCell ref="D2:E2"/>
    <mergeCell ref="F2:G2"/>
    <mergeCell ref="H2:I2"/>
    <mergeCell ref="J2:K2"/>
    <mergeCell ref="L2:M2"/>
    <mergeCell ref="O2:P2"/>
    <mergeCell ref="Q2:Q3"/>
  </mergeCells>
  <pageMargins left="0.7" right="0.7" top="0.75" bottom="0.75" header="0.3" footer="0.3"/>
  <pageSetup paperSize="0" orientation="portrait"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6BD24-430C-4348-B346-3D9EFEF4AD9D}">
  <sheetPr>
    <tabColor rgb="FF92D050"/>
  </sheetPr>
  <dimension ref="A1:AT45"/>
  <sheetViews>
    <sheetView zoomScaleNormal="100" workbookViewId="0">
      <selection activeCell="C36" sqref="C36"/>
    </sheetView>
  </sheetViews>
  <sheetFormatPr defaultRowHeight="14.4" x14ac:dyDescent="0.3"/>
  <cols>
    <col min="1" max="1" width="9.88671875" customWidth="1"/>
    <col min="2" max="2" width="8.5546875" customWidth="1"/>
    <col min="3" max="3" width="7.33203125" bestFit="1" customWidth="1"/>
    <col min="4" max="6" width="8.33203125" customWidth="1"/>
    <col min="9" max="9" width="8.77734375" customWidth="1"/>
    <col min="11" max="11" width="8.77734375" customWidth="1"/>
    <col min="15" max="15" width="8.33203125" customWidth="1"/>
    <col min="16" max="16" width="10.6640625" customWidth="1"/>
    <col min="17" max="17" width="22.6640625" customWidth="1"/>
  </cols>
  <sheetData>
    <row r="1" spans="1:46" ht="69.75" customHeight="1" thickBot="1" x14ac:dyDescent="0.6">
      <c r="A1" s="70" t="s">
        <v>31</v>
      </c>
      <c r="B1" s="71"/>
      <c r="C1" s="71"/>
      <c r="D1" s="71"/>
      <c r="E1" s="71"/>
      <c r="F1" s="71"/>
      <c r="G1" s="71"/>
      <c r="H1" s="72"/>
      <c r="I1" s="72"/>
      <c r="J1" s="71"/>
      <c r="K1" s="71"/>
      <c r="L1" s="71"/>
      <c r="M1" s="71"/>
      <c r="N1" s="71"/>
      <c r="O1" s="71"/>
      <c r="P1" s="71"/>
      <c r="Q1" s="73"/>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78.599999999999994" customHeight="1" thickBot="1" x14ac:dyDescent="0.35">
      <c r="A2" s="74" t="s">
        <v>0</v>
      </c>
      <c r="B2" s="76" t="s">
        <v>34</v>
      </c>
      <c r="C2" s="77"/>
      <c r="D2" s="78" t="s">
        <v>1</v>
      </c>
      <c r="E2" s="79"/>
      <c r="F2" s="80" t="s">
        <v>2</v>
      </c>
      <c r="G2" s="81"/>
      <c r="H2" s="82" t="s">
        <v>3</v>
      </c>
      <c r="I2" s="83"/>
      <c r="J2" s="84" t="s">
        <v>4</v>
      </c>
      <c r="K2" s="81"/>
      <c r="L2" s="85" t="s">
        <v>5</v>
      </c>
      <c r="M2" s="81"/>
      <c r="N2" s="2" t="s">
        <v>6</v>
      </c>
      <c r="O2" s="85" t="s">
        <v>7</v>
      </c>
      <c r="P2" s="86"/>
      <c r="Q2" s="87" t="s">
        <v>8</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66.599999999999994" thickBot="1" x14ac:dyDescent="0.35">
      <c r="A3" s="75"/>
      <c r="B3" s="4" t="s">
        <v>9</v>
      </c>
      <c r="C3" s="5" t="s">
        <v>10</v>
      </c>
      <c r="D3" s="6" t="s">
        <v>11</v>
      </c>
      <c r="E3" s="6" t="s">
        <v>21</v>
      </c>
      <c r="F3" s="32" t="s">
        <v>12</v>
      </c>
      <c r="G3" s="33" t="s">
        <v>22</v>
      </c>
      <c r="H3" s="7" t="s">
        <v>13</v>
      </c>
      <c r="I3" s="7" t="s">
        <v>14</v>
      </c>
      <c r="J3" s="8" t="s">
        <v>15</v>
      </c>
      <c r="K3" s="8" t="s">
        <v>23</v>
      </c>
      <c r="L3" s="9" t="s">
        <v>16</v>
      </c>
      <c r="M3" s="9" t="s">
        <v>17</v>
      </c>
      <c r="N3" s="9" t="s">
        <v>18</v>
      </c>
      <c r="O3" s="9" t="s">
        <v>19</v>
      </c>
      <c r="P3" s="9" t="s">
        <v>20</v>
      </c>
      <c r="Q3" s="75"/>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x14ac:dyDescent="0.3">
      <c r="A4" s="53">
        <v>45200</v>
      </c>
      <c r="B4" s="39">
        <v>17310</v>
      </c>
      <c r="C4" s="60">
        <v>17.309999999999999</v>
      </c>
      <c r="D4" s="60">
        <v>7.36</v>
      </c>
      <c r="E4" s="60">
        <v>8.1</v>
      </c>
      <c r="F4" s="39">
        <v>160</v>
      </c>
      <c r="G4" s="39">
        <v>26</v>
      </c>
      <c r="H4" s="39">
        <v>320</v>
      </c>
      <c r="I4" s="39">
        <v>44</v>
      </c>
      <c r="J4" s="39">
        <v>265</v>
      </c>
      <c r="K4" s="39">
        <v>26</v>
      </c>
      <c r="L4" s="39" t="s">
        <v>29</v>
      </c>
      <c r="M4" s="39">
        <v>500</v>
      </c>
      <c r="N4" s="39">
        <v>0.3</v>
      </c>
      <c r="O4" s="60">
        <v>22.73</v>
      </c>
      <c r="P4" s="39">
        <v>1300000</v>
      </c>
      <c r="Q4" s="50"/>
    </row>
    <row r="5" spans="1:46" x14ac:dyDescent="0.3">
      <c r="A5" s="52">
        <v>45201</v>
      </c>
      <c r="B5" s="18">
        <f>C5*1000</f>
        <v>20820</v>
      </c>
      <c r="C5" s="34">
        <v>20.82</v>
      </c>
      <c r="D5" s="34">
        <v>7.21</v>
      </c>
      <c r="E5" s="34">
        <v>8.06</v>
      </c>
      <c r="F5" s="18">
        <v>165</v>
      </c>
      <c r="G5" s="18">
        <v>28</v>
      </c>
      <c r="H5" s="18">
        <v>304</v>
      </c>
      <c r="I5" s="18">
        <v>48</v>
      </c>
      <c r="J5" s="18">
        <v>325</v>
      </c>
      <c r="K5" s="18">
        <v>28</v>
      </c>
      <c r="L5" s="18" t="s">
        <v>29</v>
      </c>
      <c r="M5" s="18">
        <v>600</v>
      </c>
      <c r="N5" s="18">
        <v>0.2</v>
      </c>
      <c r="O5" s="34">
        <v>23.74</v>
      </c>
      <c r="P5" s="18">
        <v>1400000</v>
      </c>
      <c r="Q5" s="54"/>
    </row>
    <row r="6" spans="1:46" x14ac:dyDescent="0.3">
      <c r="A6" s="52">
        <v>45202</v>
      </c>
      <c r="B6" s="18">
        <f t="shared" ref="B6:B34" si="0">C6*1000</f>
        <v>17490</v>
      </c>
      <c r="C6" s="34">
        <v>17.489999999999998</v>
      </c>
      <c r="D6" s="34">
        <v>7.3</v>
      </c>
      <c r="E6" s="34">
        <v>8.08</v>
      </c>
      <c r="F6" s="18">
        <v>150</v>
      </c>
      <c r="G6" s="18">
        <v>26</v>
      </c>
      <c r="H6" s="18">
        <v>308</v>
      </c>
      <c r="I6" s="18">
        <v>48</v>
      </c>
      <c r="J6" s="18">
        <v>270</v>
      </c>
      <c r="K6" s="18">
        <v>30</v>
      </c>
      <c r="L6" s="18" t="s">
        <v>29</v>
      </c>
      <c r="M6" s="18">
        <v>400</v>
      </c>
      <c r="N6" s="18">
        <v>0.2</v>
      </c>
      <c r="O6" s="34">
        <v>22.05</v>
      </c>
      <c r="P6" s="18">
        <v>1700000</v>
      </c>
      <c r="Q6" s="54"/>
    </row>
    <row r="7" spans="1:46" x14ac:dyDescent="0.3">
      <c r="A7" s="52">
        <v>45203</v>
      </c>
      <c r="B7" s="18">
        <f t="shared" si="0"/>
        <v>21060</v>
      </c>
      <c r="C7" s="34">
        <v>21.06</v>
      </c>
      <c r="D7" s="34">
        <v>7.25</v>
      </c>
      <c r="E7" s="34">
        <v>7.91</v>
      </c>
      <c r="F7" s="18">
        <v>160</v>
      </c>
      <c r="G7" s="18">
        <v>28</v>
      </c>
      <c r="H7" s="18">
        <v>320</v>
      </c>
      <c r="I7" s="18">
        <v>44</v>
      </c>
      <c r="J7" s="18">
        <v>240</v>
      </c>
      <c r="K7" s="18">
        <v>20</v>
      </c>
      <c r="L7" s="18" t="s">
        <v>29</v>
      </c>
      <c r="M7" s="18">
        <v>500</v>
      </c>
      <c r="N7" s="18">
        <v>0.3</v>
      </c>
      <c r="O7" s="34">
        <v>24.55</v>
      </c>
      <c r="P7" s="18">
        <v>1400000</v>
      </c>
      <c r="Q7" s="54"/>
    </row>
    <row r="8" spans="1:46" x14ac:dyDescent="0.3">
      <c r="A8" s="52">
        <v>45204</v>
      </c>
      <c r="B8" s="18">
        <f t="shared" si="0"/>
        <v>17040</v>
      </c>
      <c r="C8" s="34">
        <v>17.04</v>
      </c>
      <c r="D8" s="34">
        <v>7.2</v>
      </c>
      <c r="E8" s="34">
        <v>7.69</v>
      </c>
      <c r="F8" s="18">
        <v>180</v>
      </c>
      <c r="G8" s="18">
        <v>26</v>
      </c>
      <c r="H8" s="18">
        <v>368</v>
      </c>
      <c r="I8" s="18">
        <v>44</v>
      </c>
      <c r="J8" s="18">
        <v>275</v>
      </c>
      <c r="K8" s="18">
        <v>18</v>
      </c>
      <c r="L8" s="18" t="s">
        <v>29</v>
      </c>
      <c r="M8" s="18">
        <v>600</v>
      </c>
      <c r="N8" s="18">
        <v>0.2</v>
      </c>
      <c r="O8" s="34">
        <v>23.84</v>
      </c>
      <c r="P8" s="18">
        <v>1700000</v>
      </c>
      <c r="Q8" s="54"/>
    </row>
    <row r="9" spans="1:46" x14ac:dyDescent="0.3">
      <c r="A9" s="52">
        <v>45205</v>
      </c>
      <c r="B9" s="18">
        <f t="shared" si="0"/>
        <v>17330</v>
      </c>
      <c r="C9" s="34">
        <v>17.329999999999998</v>
      </c>
      <c r="D9" s="34">
        <v>7.21</v>
      </c>
      <c r="E9" s="34">
        <v>7.72</v>
      </c>
      <c r="F9" s="18">
        <v>165</v>
      </c>
      <c r="G9" s="18">
        <v>26</v>
      </c>
      <c r="H9" s="18">
        <v>352</v>
      </c>
      <c r="I9" s="18">
        <v>44</v>
      </c>
      <c r="J9" s="18">
        <v>307</v>
      </c>
      <c r="K9" s="18">
        <v>19</v>
      </c>
      <c r="L9" s="18" t="s">
        <v>29</v>
      </c>
      <c r="M9" s="18">
        <v>400</v>
      </c>
      <c r="N9" s="18">
        <v>0.3</v>
      </c>
      <c r="O9" s="34">
        <v>24.98</v>
      </c>
      <c r="P9" s="18">
        <v>1300000</v>
      </c>
      <c r="Q9" s="54"/>
    </row>
    <row r="10" spans="1:46" x14ac:dyDescent="0.3">
      <c r="A10" s="52">
        <v>45206</v>
      </c>
      <c r="B10" s="18">
        <f t="shared" si="0"/>
        <v>18470</v>
      </c>
      <c r="C10" s="34">
        <v>18.47</v>
      </c>
      <c r="D10" s="34">
        <v>7.16</v>
      </c>
      <c r="E10" s="34">
        <v>7.7</v>
      </c>
      <c r="F10" s="18">
        <v>155</v>
      </c>
      <c r="G10" s="18">
        <v>24</v>
      </c>
      <c r="H10" s="18">
        <v>320</v>
      </c>
      <c r="I10" s="18">
        <v>48</v>
      </c>
      <c r="J10" s="18">
        <v>265</v>
      </c>
      <c r="K10" s="18">
        <v>15</v>
      </c>
      <c r="L10" s="18" t="s">
        <v>29</v>
      </c>
      <c r="M10" s="18">
        <v>600</v>
      </c>
      <c r="N10" s="18">
        <v>0.2</v>
      </c>
      <c r="O10" s="34">
        <v>24.53</v>
      </c>
      <c r="P10" s="18">
        <v>1700000</v>
      </c>
      <c r="Q10" s="54"/>
    </row>
    <row r="11" spans="1:46" x14ac:dyDescent="0.3">
      <c r="A11" s="52">
        <v>45207</v>
      </c>
      <c r="B11" s="18">
        <f t="shared" si="0"/>
        <v>19470</v>
      </c>
      <c r="C11" s="34">
        <v>19.47</v>
      </c>
      <c r="D11" s="34">
        <v>7.17</v>
      </c>
      <c r="E11" s="34">
        <v>7.72</v>
      </c>
      <c r="F11" s="18">
        <v>165</v>
      </c>
      <c r="G11" s="18">
        <v>26</v>
      </c>
      <c r="H11" s="18">
        <v>324</v>
      </c>
      <c r="I11" s="18">
        <v>44</v>
      </c>
      <c r="J11" s="18">
        <v>240</v>
      </c>
      <c r="K11" s="18">
        <v>16</v>
      </c>
      <c r="L11" s="18" t="s">
        <v>29</v>
      </c>
      <c r="M11" s="18">
        <v>500</v>
      </c>
      <c r="N11" s="18">
        <v>0.2</v>
      </c>
      <c r="O11" s="34">
        <v>23.2</v>
      </c>
      <c r="P11" s="18">
        <v>1400000</v>
      </c>
      <c r="Q11" s="54"/>
    </row>
    <row r="12" spans="1:46" x14ac:dyDescent="0.3">
      <c r="A12" s="52">
        <v>45208</v>
      </c>
      <c r="B12" s="18">
        <f t="shared" si="0"/>
        <v>18110</v>
      </c>
      <c r="C12" s="34">
        <v>18.11</v>
      </c>
      <c r="D12" s="34">
        <v>7.22</v>
      </c>
      <c r="E12" s="34">
        <v>7.69</v>
      </c>
      <c r="F12" s="18">
        <v>160</v>
      </c>
      <c r="G12" s="18">
        <v>24</v>
      </c>
      <c r="H12" s="18">
        <v>320</v>
      </c>
      <c r="I12" s="18">
        <v>48</v>
      </c>
      <c r="J12" s="18">
        <v>250</v>
      </c>
      <c r="K12" s="18">
        <v>17</v>
      </c>
      <c r="L12" s="18" t="s">
        <v>29</v>
      </c>
      <c r="M12" s="18">
        <v>400</v>
      </c>
      <c r="N12" s="18">
        <v>0.3</v>
      </c>
      <c r="O12" s="34">
        <v>23.96</v>
      </c>
      <c r="P12" s="18">
        <v>1300000</v>
      </c>
      <c r="Q12" s="54"/>
    </row>
    <row r="13" spans="1:46" x14ac:dyDescent="0.3">
      <c r="A13" s="52">
        <v>45209</v>
      </c>
      <c r="B13" s="18">
        <f t="shared" si="0"/>
        <v>16880</v>
      </c>
      <c r="C13" s="34">
        <v>16.88</v>
      </c>
      <c r="D13" s="34">
        <v>7.21</v>
      </c>
      <c r="E13" s="34">
        <v>7.7</v>
      </c>
      <c r="F13" s="18">
        <v>165</v>
      </c>
      <c r="G13" s="18">
        <v>25</v>
      </c>
      <c r="H13" s="18">
        <v>316</v>
      </c>
      <c r="I13" s="18">
        <v>44</v>
      </c>
      <c r="J13" s="18">
        <v>280</v>
      </c>
      <c r="K13" s="18">
        <v>20</v>
      </c>
      <c r="L13" s="18" t="s">
        <v>29</v>
      </c>
      <c r="M13" s="18">
        <v>600</v>
      </c>
      <c r="N13" s="18">
        <v>0.2</v>
      </c>
      <c r="O13" s="34">
        <v>22.73</v>
      </c>
      <c r="P13" s="18">
        <v>1700000</v>
      </c>
      <c r="Q13" s="54"/>
    </row>
    <row r="14" spans="1:46" x14ac:dyDescent="0.3">
      <c r="A14" s="52">
        <v>45210</v>
      </c>
      <c r="B14" s="18">
        <f t="shared" si="0"/>
        <v>16070</v>
      </c>
      <c r="C14" s="34">
        <v>16.07</v>
      </c>
      <c r="D14" s="34">
        <v>7.19</v>
      </c>
      <c r="E14" s="34">
        <v>7.73</v>
      </c>
      <c r="F14" s="18">
        <v>160</v>
      </c>
      <c r="G14" s="18">
        <v>26</v>
      </c>
      <c r="H14" s="18">
        <v>304</v>
      </c>
      <c r="I14" s="18">
        <v>48</v>
      </c>
      <c r="J14" s="18">
        <v>305</v>
      </c>
      <c r="K14" s="18">
        <v>22</v>
      </c>
      <c r="L14" s="18" t="s">
        <v>29</v>
      </c>
      <c r="M14" s="18">
        <v>400</v>
      </c>
      <c r="N14" s="18">
        <v>0.2</v>
      </c>
      <c r="O14" s="34">
        <v>24.29</v>
      </c>
      <c r="P14" s="18">
        <v>1400000</v>
      </c>
      <c r="Q14" s="54"/>
    </row>
    <row r="15" spans="1:46" x14ac:dyDescent="0.3">
      <c r="A15" s="52">
        <v>45211</v>
      </c>
      <c r="B15" s="18">
        <f t="shared" si="0"/>
        <v>15290</v>
      </c>
      <c r="C15" s="34">
        <v>15.29</v>
      </c>
      <c r="D15" s="34">
        <v>7.18</v>
      </c>
      <c r="E15" s="34">
        <v>7.72</v>
      </c>
      <c r="F15" s="18">
        <v>155</v>
      </c>
      <c r="G15" s="18">
        <v>27</v>
      </c>
      <c r="H15" s="18">
        <v>308</v>
      </c>
      <c r="I15" s="18">
        <v>44</v>
      </c>
      <c r="J15" s="18">
        <v>270</v>
      </c>
      <c r="K15" s="18">
        <v>18</v>
      </c>
      <c r="L15" s="18" t="s">
        <v>29</v>
      </c>
      <c r="M15" s="18">
        <v>500</v>
      </c>
      <c r="N15" s="18">
        <v>0.3</v>
      </c>
      <c r="O15" s="34">
        <v>22.58</v>
      </c>
      <c r="P15" s="18">
        <v>1300000</v>
      </c>
      <c r="Q15" s="54"/>
    </row>
    <row r="16" spans="1:46" x14ac:dyDescent="0.3">
      <c r="A16" s="52">
        <v>45212</v>
      </c>
      <c r="B16" s="18">
        <f t="shared" si="0"/>
        <v>15890</v>
      </c>
      <c r="C16" s="34">
        <v>15.89</v>
      </c>
      <c r="D16" s="34">
        <v>7.29</v>
      </c>
      <c r="E16" s="34">
        <v>7.74</v>
      </c>
      <c r="F16" s="18">
        <v>155</v>
      </c>
      <c r="G16" s="18">
        <v>26</v>
      </c>
      <c r="H16" s="18">
        <v>320</v>
      </c>
      <c r="I16" s="18">
        <v>48</v>
      </c>
      <c r="J16" s="18">
        <v>305</v>
      </c>
      <c r="K16" s="18">
        <v>16</v>
      </c>
      <c r="L16" s="18" t="s">
        <v>29</v>
      </c>
      <c r="M16" s="18">
        <v>400</v>
      </c>
      <c r="N16" s="18">
        <v>0.2</v>
      </c>
      <c r="O16" s="34">
        <v>23.74</v>
      </c>
      <c r="P16" s="18">
        <v>1700000</v>
      </c>
      <c r="Q16" s="54"/>
    </row>
    <row r="17" spans="1:17" x14ac:dyDescent="0.3">
      <c r="A17" s="52">
        <v>45213</v>
      </c>
      <c r="B17" s="18">
        <f t="shared" si="0"/>
        <v>16290</v>
      </c>
      <c r="C17" s="34">
        <v>16.29</v>
      </c>
      <c r="D17" s="34">
        <v>7.26</v>
      </c>
      <c r="E17" s="34">
        <v>7.75</v>
      </c>
      <c r="F17" s="18">
        <v>160</v>
      </c>
      <c r="G17" s="18">
        <v>24</v>
      </c>
      <c r="H17" s="18">
        <v>316</v>
      </c>
      <c r="I17" s="18">
        <v>44</v>
      </c>
      <c r="J17" s="18">
        <v>290</v>
      </c>
      <c r="K17" s="18">
        <v>19</v>
      </c>
      <c r="L17" s="18" t="s">
        <v>29</v>
      </c>
      <c r="M17" s="18">
        <v>500</v>
      </c>
      <c r="N17" s="18">
        <v>0.2</v>
      </c>
      <c r="O17" s="34">
        <v>23.02</v>
      </c>
      <c r="P17" s="18">
        <v>1400000</v>
      </c>
      <c r="Q17" s="54"/>
    </row>
    <row r="18" spans="1:17" x14ac:dyDescent="0.3">
      <c r="A18" s="52">
        <v>45214</v>
      </c>
      <c r="B18" s="18">
        <f t="shared" si="0"/>
        <v>16320</v>
      </c>
      <c r="C18" s="34">
        <v>16.32</v>
      </c>
      <c r="D18" s="34">
        <v>7.27</v>
      </c>
      <c r="E18" s="34">
        <v>7.74</v>
      </c>
      <c r="F18" s="18">
        <v>165</v>
      </c>
      <c r="G18" s="18">
        <v>25</v>
      </c>
      <c r="H18" s="18">
        <v>320</v>
      </c>
      <c r="I18" s="18">
        <v>48</v>
      </c>
      <c r="J18" s="18">
        <v>315</v>
      </c>
      <c r="K18" s="18">
        <v>19</v>
      </c>
      <c r="L18" s="18" t="s">
        <v>29</v>
      </c>
      <c r="M18" s="18">
        <v>400</v>
      </c>
      <c r="N18" s="18">
        <v>0.3</v>
      </c>
      <c r="O18" s="34">
        <v>23.46</v>
      </c>
      <c r="P18" s="18">
        <v>1700000</v>
      </c>
      <c r="Q18" s="54"/>
    </row>
    <row r="19" spans="1:17" x14ac:dyDescent="0.3">
      <c r="A19" s="52">
        <v>45215</v>
      </c>
      <c r="B19" s="18">
        <f t="shared" si="0"/>
        <v>16290</v>
      </c>
      <c r="C19" s="34">
        <v>16.29</v>
      </c>
      <c r="D19" s="34">
        <v>7.15</v>
      </c>
      <c r="E19" s="34">
        <v>7.75</v>
      </c>
      <c r="F19" s="18">
        <v>160</v>
      </c>
      <c r="G19" s="18">
        <v>24</v>
      </c>
      <c r="H19" s="18">
        <v>304</v>
      </c>
      <c r="I19" s="18">
        <v>44</v>
      </c>
      <c r="J19" s="18">
        <v>290</v>
      </c>
      <c r="K19" s="18">
        <v>16</v>
      </c>
      <c r="L19" s="18" t="s">
        <v>29</v>
      </c>
      <c r="M19" s="18">
        <v>600</v>
      </c>
      <c r="N19" s="18">
        <v>0.2</v>
      </c>
      <c r="O19" s="34">
        <v>22.93</v>
      </c>
      <c r="P19" s="18">
        <v>1300000</v>
      </c>
      <c r="Q19" s="54"/>
    </row>
    <row r="20" spans="1:17" x14ac:dyDescent="0.3">
      <c r="A20" s="52">
        <v>45216</v>
      </c>
      <c r="B20" s="18">
        <f t="shared" si="0"/>
        <v>15690</v>
      </c>
      <c r="C20" s="34">
        <v>15.69</v>
      </c>
      <c r="D20" s="34">
        <v>7.3</v>
      </c>
      <c r="E20" s="34">
        <v>7.5</v>
      </c>
      <c r="F20" s="18">
        <v>150</v>
      </c>
      <c r="G20" s="18">
        <v>25</v>
      </c>
      <c r="H20" s="18">
        <v>440</v>
      </c>
      <c r="I20" s="18">
        <v>32</v>
      </c>
      <c r="J20" s="18">
        <v>290</v>
      </c>
      <c r="K20" s="18">
        <v>14</v>
      </c>
      <c r="L20" s="18" t="s">
        <v>29</v>
      </c>
      <c r="M20" s="18">
        <v>500</v>
      </c>
      <c r="N20" s="18">
        <v>0.2</v>
      </c>
      <c r="O20" s="34">
        <v>24.53</v>
      </c>
      <c r="P20" s="18">
        <v>1400000</v>
      </c>
      <c r="Q20" s="54"/>
    </row>
    <row r="21" spans="1:17" x14ac:dyDescent="0.3">
      <c r="A21" s="52">
        <v>45217</v>
      </c>
      <c r="B21" s="18">
        <f t="shared" si="0"/>
        <v>16660</v>
      </c>
      <c r="C21" s="34">
        <v>16.66</v>
      </c>
      <c r="D21" s="34">
        <v>7.2</v>
      </c>
      <c r="E21" s="34">
        <v>7.77</v>
      </c>
      <c r="F21" s="18">
        <v>155</v>
      </c>
      <c r="G21" s="18">
        <v>26</v>
      </c>
      <c r="H21" s="18">
        <v>308</v>
      </c>
      <c r="I21" s="18">
        <v>44</v>
      </c>
      <c r="J21" s="18">
        <v>273</v>
      </c>
      <c r="K21" s="18">
        <v>13</v>
      </c>
      <c r="L21" s="18" t="s">
        <v>29</v>
      </c>
      <c r="M21" s="18">
        <v>400</v>
      </c>
      <c r="N21" s="18">
        <v>0.3</v>
      </c>
      <c r="O21" s="34">
        <v>23.07</v>
      </c>
      <c r="P21" s="18">
        <v>1300000</v>
      </c>
      <c r="Q21" s="54"/>
    </row>
    <row r="22" spans="1:17" x14ac:dyDescent="0.3">
      <c r="A22" s="52">
        <v>45218</v>
      </c>
      <c r="B22" s="18">
        <f t="shared" si="0"/>
        <v>14960</v>
      </c>
      <c r="C22" s="34">
        <v>14.96</v>
      </c>
      <c r="D22" s="34">
        <v>7.22</v>
      </c>
      <c r="E22" s="34">
        <v>7.79</v>
      </c>
      <c r="F22" s="18">
        <v>160</v>
      </c>
      <c r="G22" s="18">
        <v>25</v>
      </c>
      <c r="H22" s="18">
        <v>304</v>
      </c>
      <c r="I22" s="18">
        <v>48</v>
      </c>
      <c r="J22" s="18">
        <v>285</v>
      </c>
      <c r="K22" s="18">
        <v>14</v>
      </c>
      <c r="L22" s="18" t="s">
        <v>29</v>
      </c>
      <c r="M22" s="18">
        <v>600</v>
      </c>
      <c r="N22" s="18">
        <v>0.2</v>
      </c>
      <c r="O22" s="34">
        <v>24.54</v>
      </c>
      <c r="P22" s="18">
        <v>1700000</v>
      </c>
      <c r="Q22" s="54"/>
    </row>
    <row r="23" spans="1:17" x14ac:dyDescent="0.3">
      <c r="A23" s="52">
        <v>45219</v>
      </c>
      <c r="B23" s="18">
        <f t="shared" si="0"/>
        <v>14670</v>
      </c>
      <c r="C23" s="34">
        <v>14.67</v>
      </c>
      <c r="D23" s="34">
        <v>7.25</v>
      </c>
      <c r="E23" s="34">
        <v>7.78</v>
      </c>
      <c r="F23" s="18">
        <v>155</v>
      </c>
      <c r="G23" s="18">
        <v>27</v>
      </c>
      <c r="H23" s="18">
        <v>272</v>
      </c>
      <c r="I23" s="18">
        <v>44</v>
      </c>
      <c r="J23" s="18">
        <v>230</v>
      </c>
      <c r="K23" s="18">
        <v>15</v>
      </c>
      <c r="L23" s="18" t="s">
        <v>29</v>
      </c>
      <c r="M23" s="18">
        <v>400</v>
      </c>
      <c r="N23" s="18">
        <v>0.3</v>
      </c>
      <c r="O23" s="34">
        <v>23.47</v>
      </c>
      <c r="P23" s="18">
        <v>1400000</v>
      </c>
      <c r="Q23" s="54"/>
    </row>
    <row r="24" spans="1:17" x14ac:dyDescent="0.3">
      <c r="A24" s="52">
        <v>45220</v>
      </c>
      <c r="B24" s="18">
        <f t="shared" si="0"/>
        <v>15740</v>
      </c>
      <c r="C24" s="34">
        <v>15.74</v>
      </c>
      <c r="D24" s="34">
        <v>7.46</v>
      </c>
      <c r="E24" s="34">
        <v>7.8</v>
      </c>
      <c r="F24" s="18">
        <v>160</v>
      </c>
      <c r="G24" s="18">
        <v>23</v>
      </c>
      <c r="H24" s="18">
        <v>280</v>
      </c>
      <c r="I24" s="18">
        <v>44</v>
      </c>
      <c r="J24" s="18">
        <v>280</v>
      </c>
      <c r="K24" s="18">
        <v>16</v>
      </c>
      <c r="L24" s="18" t="s">
        <v>29</v>
      </c>
      <c r="M24" s="18">
        <v>600</v>
      </c>
      <c r="N24" s="18">
        <v>0.2</v>
      </c>
      <c r="O24" s="34">
        <v>24.19</v>
      </c>
      <c r="P24" s="18">
        <v>1700000</v>
      </c>
      <c r="Q24" s="54"/>
    </row>
    <row r="25" spans="1:17" x14ac:dyDescent="0.3">
      <c r="A25" s="52">
        <v>45221</v>
      </c>
      <c r="B25" s="18">
        <f t="shared" si="0"/>
        <v>14340</v>
      </c>
      <c r="C25" s="34">
        <v>14.34</v>
      </c>
      <c r="D25" s="34">
        <v>7.69</v>
      </c>
      <c r="E25" s="34">
        <v>7.81</v>
      </c>
      <c r="F25" s="18">
        <v>160</v>
      </c>
      <c r="G25" s="18">
        <v>18</v>
      </c>
      <c r="H25" s="18">
        <v>272</v>
      </c>
      <c r="I25" s="18">
        <v>36</v>
      </c>
      <c r="J25" s="18">
        <v>270</v>
      </c>
      <c r="K25" s="18">
        <v>15</v>
      </c>
      <c r="L25" s="18" t="s">
        <v>29</v>
      </c>
      <c r="M25" s="18">
        <v>500</v>
      </c>
      <c r="N25" s="18">
        <v>0.2</v>
      </c>
      <c r="O25" s="34">
        <v>22.79</v>
      </c>
      <c r="P25" s="18">
        <v>1300000</v>
      </c>
      <c r="Q25" s="54"/>
    </row>
    <row r="26" spans="1:17" x14ac:dyDescent="0.3">
      <c r="A26" s="52">
        <v>45222</v>
      </c>
      <c r="B26" s="18">
        <f t="shared" si="0"/>
        <v>15260</v>
      </c>
      <c r="C26" s="34">
        <v>15.26</v>
      </c>
      <c r="D26" s="34">
        <v>7.64</v>
      </c>
      <c r="E26" s="34">
        <v>7.81</v>
      </c>
      <c r="F26" s="18">
        <v>155</v>
      </c>
      <c r="G26" s="18">
        <v>20</v>
      </c>
      <c r="H26" s="18">
        <v>280</v>
      </c>
      <c r="I26" s="18">
        <v>40</v>
      </c>
      <c r="J26" s="18">
        <v>271</v>
      </c>
      <c r="K26" s="18">
        <v>14</v>
      </c>
      <c r="L26" s="18" t="s">
        <v>29</v>
      </c>
      <c r="M26" s="18">
        <v>400</v>
      </c>
      <c r="N26" s="18">
        <v>0.3</v>
      </c>
      <c r="O26" s="34">
        <v>24.54</v>
      </c>
      <c r="P26" s="18">
        <v>1400000</v>
      </c>
      <c r="Q26" s="54"/>
    </row>
    <row r="27" spans="1:17" x14ac:dyDescent="0.3">
      <c r="A27" s="52">
        <v>45223</v>
      </c>
      <c r="B27" s="18">
        <f t="shared" si="0"/>
        <v>15540</v>
      </c>
      <c r="C27" s="34">
        <v>15.54</v>
      </c>
      <c r="D27" s="34">
        <v>7.62</v>
      </c>
      <c r="E27" s="34">
        <v>7.85</v>
      </c>
      <c r="F27" s="18">
        <v>155</v>
      </c>
      <c r="G27" s="18">
        <v>22</v>
      </c>
      <c r="H27" s="18">
        <v>260</v>
      </c>
      <c r="I27" s="18">
        <v>36</v>
      </c>
      <c r="J27" s="18">
        <v>275</v>
      </c>
      <c r="K27" s="18">
        <v>15</v>
      </c>
      <c r="L27" s="18" t="s">
        <v>29</v>
      </c>
      <c r="M27" s="18">
        <v>500</v>
      </c>
      <c r="N27" s="18">
        <v>0.2</v>
      </c>
      <c r="O27" s="34">
        <v>22.58</v>
      </c>
      <c r="P27" s="18">
        <v>1300000</v>
      </c>
      <c r="Q27" s="54"/>
    </row>
    <row r="28" spans="1:17" x14ac:dyDescent="0.3">
      <c r="A28" s="52">
        <v>45224</v>
      </c>
      <c r="B28" s="18">
        <f t="shared" si="0"/>
        <v>14970</v>
      </c>
      <c r="C28" s="34">
        <v>14.97</v>
      </c>
      <c r="D28" s="34">
        <v>7.6</v>
      </c>
      <c r="E28" s="34">
        <v>7.82</v>
      </c>
      <c r="F28" s="18">
        <v>150</v>
      </c>
      <c r="G28" s="18">
        <v>19</v>
      </c>
      <c r="H28" s="18">
        <v>272</v>
      </c>
      <c r="I28" s="18">
        <v>40</v>
      </c>
      <c r="J28" s="18">
        <v>250</v>
      </c>
      <c r="K28" s="18">
        <v>13</v>
      </c>
      <c r="L28" s="18" t="s">
        <v>29</v>
      </c>
      <c r="M28" s="18">
        <v>600</v>
      </c>
      <c r="N28" s="18">
        <v>0.3</v>
      </c>
      <c r="O28" s="34">
        <v>24.34</v>
      </c>
      <c r="P28" s="18">
        <v>1700000</v>
      </c>
      <c r="Q28" s="54"/>
    </row>
    <row r="29" spans="1:17" x14ac:dyDescent="0.3">
      <c r="A29" s="52">
        <v>45225</v>
      </c>
      <c r="B29" s="18">
        <f t="shared" si="0"/>
        <v>14630</v>
      </c>
      <c r="C29" s="34">
        <v>14.63</v>
      </c>
      <c r="D29" s="34">
        <v>7.7</v>
      </c>
      <c r="E29" s="34">
        <v>7.85</v>
      </c>
      <c r="F29" s="18">
        <v>160</v>
      </c>
      <c r="G29" s="18">
        <v>18</v>
      </c>
      <c r="H29" s="18">
        <v>288</v>
      </c>
      <c r="I29" s="18">
        <v>36</v>
      </c>
      <c r="J29" s="18">
        <v>260</v>
      </c>
      <c r="K29" s="18">
        <v>16</v>
      </c>
      <c r="L29" s="18" t="s">
        <v>29</v>
      </c>
      <c r="M29" s="18">
        <v>400</v>
      </c>
      <c r="N29" s="18">
        <v>0.2</v>
      </c>
      <c r="O29" s="34">
        <v>24.53</v>
      </c>
      <c r="P29" s="18">
        <v>1400000</v>
      </c>
      <c r="Q29" s="54"/>
    </row>
    <row r="30" spans="1:17" x14ac:dyDescent="0.3">
      <c r="A30" s="52">
        <v>45226</v>
      </c>
      <c r="B30" s="18">
        <f t="shared" si="0"/>
        <v>15210</v>
      </c>
      <c r="C30" s="34">
        <v>15.21</v>
      </c>
      <c r="D30" s="34">
        <v>7.66</v>
      </c>
      <c r="E30" s="34">
        <v>7.85</v>
      </c>
      <c r="F30" s="18">
        <v>165</v>
      </c>
      <c r="G30" s="18">
        <v>19</v>
      </c>
      <c r="H30" s="18">
        <v>324</v>
      </c>
      <c r="I30" s="18">
        <v>36</v>
      </c>
      <c r="J30" s="18">
        <v>285</v>
      </c>
      <c r="K30" s="18">
        <v>17</v>
      </c>
      <c r="L30" s="18" t="s">
        <v>29</v>
      </c>
      <c r="M30" s="18">
        <v>600</v>
      </c>
      <c r="N30" s="18">
        <v>0.3</v>
      </c>
      <c r="O30" s="34">
        <v>22.88</v>
      </c>
      <c r="P30" s="18">
        <v>1300000</v>
      </c>
      <c r="Q30" s="54"/>
    </row>
    <row r="31" spans="1:17" x14ac:dyDescent="0.3">
      <c r="A31" s="52">
        <v>45227</v>
      </c>
      <c r="B31" s="18">
        <f t="shared" si="0"/>
        <v>16050</v>
      </c>
      <c r="C31" s="34">
        <v>16.05</v>
      </c>
      <c r="D31" s="34">
        <v>7.7</v>
      </c>
      <c r="E31" s="34">
        <v>7.85</v>
      </c>
      <c r="F31" s="18">
        <v>160</v>
      </c>
      <c r="G31" s="18">
        <v>18</v>
      </c>
      <c r="H31" s="18">
        <v>288</v>
      </c>
      <c r="I31" s="18">
        <v>40</v>
      </c>
      <c r="J31" s="18">
        <v>262</v>
      </c>
      <c r="K31" s="18">
        <v>17</v>
      </c>
      <c r="L31" s="18" t="s">
        <v>29</v>
      </c>
      <c r="M31" s="18">
        <v>500</v>
      </c>
      <c r="N31" s="18">
        <v>0.2</v>
      </c>
      <c r="O31" s="34">
        <v>23.37</v>
      </c>
      <c r="P31" s="18">
        <v>1700000</v>
      </c>
      <c r="Q31" s="54"/>
    </row>
    <row r="32" spans="1:17" x14ac:dyDescent="0.3">
      <c r="A32" s="52">
        <v>45228</v>
      </c>
      <c r="B32" s="18">
        <f t="shared" si="0"/>
        <v>15270</v>
      </c>
      <c r="C32" s="34">
        <v>15.27</v>
      </c>
      <c r="D32" s="34">
        <v>7.63</v>
      </c>
      <c r="E32" s="34">
        <v>7.84</v>
      </c>
      <c r="F32" s="18">
        <v>155</v>
      </c>
      <c r="G32" s="18">
        <v>19</v>
      </c>
      <c r="H32" s="18">
        <v>304</v>
      </c>
      <c r="I32" s="18">
        <v>36</v>
      </c>
      <c r="J32" s="18">
        <v>262</v>
      </c>
      <c r="K32" s="18">
        <v>19</v>
      </c>
      <c r="L32" s="18" t="s">
        <v>29</v>
      </c>
      <c r="M32" s="18">
        <v>400</v>
      </c>
      <c r="N32" s="18">
        <v>0.3</v>
      </c>
      <c r="O32" s="34">
        <v>23.02</v>
      </c>
      <c r="P32" s="18">
        <v>1300000</v>
      </c>
      <c r="Q32" s="54"/>
    </row>
    <row r="33" spans="1:17" x14ac:dyDescent="0.3">
      <c r="A33" s="52">
        <v>45229</v>
      </c>
      <c r="B33" s="18">
        <f t="shared" si="0"/>
        <v>15240</v>
      </c>
      <c r="C33" s="34">
        <v>15.24</v>
      </c>
      <c r="D33" s="34">
        <v>7.53</v>
      </c>
      <c r="E33" s="34">
        <v>7.81</v>
      </c>
      <c r="F33" s="18">
        <v>165</v>
      </c>
      <c r="G33" s="18">
        <v>18</v>
      </c>
      <c r="H33" s="18">
        <v>296</v>
      </c>
      <c r="I33" s="18">
        <v>40</v>
      </c>
      <c r="J33" s="18">
        <v>259</v>
      </c>
      <c r="K33" s="18">
        <v>15</v>
      </c>
      <c r="L33" s="18" t="s">
        <v>29</v>
      </c>
      <c r="M33" s="18">
        <v>600</v>
      </c>
      <c r="N33" s="18">
        <v>0.2</v>
      </c>
      <c r="O33" s="34">
        <v>23.17</v>
      </c>
      <c r="P33" s="18">
        <v>1400000</v>
      </c>
      <c r="Q33" s="54"/>
    </row>
    <row r="34" spans="1:17" ht="15" thickBot="1" x14ac:dyDescent="0.35">
      <c r="A34" s="55">
        <v>45230</v>
      </c>
      <c r="B34" s="17">
        <f t="shared" si="0"/>
        <v>15610</v>
      </c>
      <c r="C34" s="63">
        <v>15.61</v>
      </c>
      <c r="D34" s="63">
        <v>7.64</v>
      </c>
      <c r="E34" s="63">
        <v>7.85</v>
      </c>
      <c r="F34" s="17">
        <v>155</v>
      </c>
      <c r="G34" s="17">
        <v>19</v>
      </c>
      <c r="H34" s="17">
        <v>292</v>
      </c>
      <c r="I34" s="17">
        <v>40</v>
      </c>
      <c r="J34" s="17">
        <v>257</v>
      </c>
      <c r="K34" s="17">
        <v>15</v>
      </c>
      <c r="L34" s="17" t="s">
        <v>29</v>
      </c>
      <c r="M34" s="17">
        <v>500</v>
      </c>
      <c r="N34" s="17">
        <v>0.3</v>
      </c>
      <c r="O34" s="63">
        <v>23.13</v>
      </c>
      <c r="P34" s="17">
        <v>1300000</v>
      </c>
      <c r="Q34" s="51"/>
    </row>
    <row r="35" spans="1:17" ht="15" thickBot="1" x14ac:dyDescent="0.35">
      <c r="A35" s="10" t="s">
        <v>24</v>
      </c>
      <c r="B35" s="11">
        <f>AVERAGE(B4:B34)</f>
        <v>16450.645161290322</v>
      </c>
      <c r="C35" s="11">
        <f t="shared" ref="C35:P35" si="1">AVERAGE(C4:C34)</f>
        <v>16.450645161290325</v>
      </c>
      <c r="D35" s="11">
        <f t="shared" si="1"/>
        <v>7.3699999999999983</v>
      </c>
      <c r="E35" s="11">
        <f t="shared" si="1"/>
        <v>7.7993548387096778</v>
      </c>
      <c r="F35" s="11">
        <f t="shared" si="1"/>
        <v>159.35483870967741</v>
      </c>
      <c r="G35" s="11">
        <f t="shared" si="1"/>
        <v>23.451612903225808</v>
      </c>
      <c r="H35" s="11">
        <f t="shared" si="1"/>
        <v>309.80645161290323</v>
      </c>
      <c r="I35" s="11">
        <f t="shared" si="1"/>
        <v>42.70967741935484</v>
      </c>
      <c r="J35" s="11">
        <f t="shared" si="1"/>
        <v>274.22580645161293</v>
      </c>
      <c r="K35" s="11">
        <f t="shared" si="1"/>
        <v>17.64516129032258</v>
      </c>
      <c r="L35" s="11"/>
      <c r="M35" s="38">
        <f t="shared" si="1"/>
        <v>496.77419354838707</v>
      </c>
      <c r="N35" s="11">
        <f t="shared" si="1"/>
        <v>0.24193548387096775</v>
      </c>
      <c r="O35" s="11">
        <f t="shared" si="1"/>
        <v>23.563870967741931</v>
      </c>
      <c r="P35" s="11">
        <f t="shared" si="1"/>
        <v>1461290.3225806451</v>
      </c>
      <c r="Q35" s="20"/>
    </row>
    <row r="36" spans="1:17" x14ac:dyDescent="0.3">
      <c r="C36" s="62">
        <f>SUM(C4:C34)</f>
        <v>509.97</v>
      </c>
    </row>
    <row r="41" spans="1:17" ht="40.799999999999997" customHeight="1" x14ac:dyDescent="0.3">
      <c r="A41" s="69" t="s">
        <v>25</v>
      </c>
      <c r="B41" s="69"/>
      <c r="C41" s="68" t="s">
        <v>26</v>
      </c>
      <c r="D41" s="68"/>
      <c r="E41" s="68"/>
      <c r="F41" s="68"/>
      <c r="G41" s="68"/>
      <c r="H41" s="68"/>
      <c r="I41" s="68"/>
      <c r="J41" s="68"/>
      <c r="K41" s="68"/>
      <c r="L41" s="68"/>
      <c r="M41" s="68"/>
      <c r="N41" s="68"/>
      <c r="O41" s="68"/>
      <c r="P41" s="68"/>
      <c r="Q41" s="68"/>
    </row>
    <row r="43" spans="1:17" x14ac:dyDescent="0.3">
      <c r="A43" s="13" t="s">
        <v>27</v>
      </c>
      <c r="B43" s="14">
        <f>MIN(B4:B34)</f>
        <v>14340</v>
      </c>
      <c r="C43" s="14">
        <f t="shared" ref="C43:P43" si="2">MIN(C4:C34)</f>
        <v>14.34</v>
      </c>
      <c r="D43" s="14">
        <f t="shared" si="2"/>
        <v>7.15</v>
      </c>
      <c r="E43" s="14">
        <f t="shared" si="2"/>
        <v>7.5</v>
      </c>
      <c r="F43" s="14">
        <f t="shared" si="2"/>
        <v>150</v>
      </c>
      <c r="G43" s="14">
        <f t="shared" si="2"/>
        <v>18</v>
      </c>
      <c r="H43" s="14">
        <f t="shared" si="2"/>
        <v>260</v>
      </c>
      <c r="I43" s="14">
        <f t="shared" si="2"/>
        <v>32</v>
      </c>
      <c r="J43" s="14">
        <f t="shared" si="2"/>
        <v>230</v>
      </c>
      <c r="K43" s="14">
        <f t="shared" si="2"/>
        <v>13</v>
      </c>
      <c r="L43" s="14"/>
      <c r="M43" s="14">
        <f t="shared" si="2"/>
        <v>400</v>
      </c>
      <c r="N43" s="14">
        <f t="shared" si="2"/>
        <v>0.2</v>
      </c>
      <c r="O43" s="14">
        <f t="shared" si="2"/>
        <v>22.05</v>
      </c>
      <c r="P43" s="14">
        <f t="shared" si="2"/>
        <v>1300000</v>
      </c>
      <c r="Q43" s="14"/>
    </row>
    <row r="44" spans="1:17" x14ac:dyDescent="0.3">
      <c r="A44" s="13"/>
    </row>
    <row r="45" spans="1:17" x14ac:dyDescent="0.3">
      <c r="A45" s="13" t="s">
        <v>28</v>
      </c>
      <c r="B45" s="14">
        <f>MAX(B4:B34)</f>
        <v>21060</v>
      </c>
      <c r="C45" s="14">
        <f t="shared" ref="C45:P45" si="3">MAX(C4:C34)</f>
        <v>21.06</v>
      </c>
      <c r="D45" s="14">
        <f t="shared" si="3"/>
        <v>7.7</v>
      </c>
      <c r="E45" s="14">
        <f t="shared" si="3"/>
        <v>8.1</v>
      </c>
      <c r="F45" s="14">
        <f t="shared" si="3"/>
        <v>180</v>
      </c>
      <c r="G45" s="14">
        <f t="shared" si="3"/>
        <v>28</v>
      </c>
      <c r="H45" s="14">
        <f t="shared" si="3"/>
        <v>440</v>
      </c>
      <c r="I45" s="14">
        <f t="shared" si="3"/>
        <v>48</v>
      </c>
      <c r="J45" s="14">
        <f t="shared" si="3"/>
        <v>325</v>
      </c>
      <c r="K45" s="14">
        <f t="shared" si="3"/>
        <v>30</v>
      </c>
      <c r="L45" s="14"/>
      <c r="M45" s="14">
        <f t="shared" si="3"/>
        <v>600</v>
      </c>
      <c r="N45" s="14">
        <f t="shared" si="3"/>
        <v>0.3</v>
      </c>
      <c r="O45" s="14">
        <f t="shared" si="3"/>
        <v>24.98</v>
      </c>
      <c r="P45" s="14">
        <f t="shared" si="3"/>
        <v>1700000</v>
      </c>
      <c r="Q45" s="14"/>
    </row>
  </sheetData>
  <mergeCells count="12">
    <mergeCell ref="A41:B41"/>
    <mergeCell ref="A1:Q1"/>
    <mergeCell ref="A2:A3"/>
    <mergeCell ref="B2:C2"/>
    <mergeCell ref="D2:E2"/>
    <mergeCell ref="F2:G2"/>
    <mergeCell ref="H2:I2"/>
    <mergeCell ref="J2:K2"/>
    <mergeCell ref="L2:M2"/>
    <mergeCell ref="O2:P2"/>
    <mergeCell ref="Q2:Q3"/>
    <mergeCell ref="C41:Q41"/>
  </mergeCells>
  <pageMargins left="0.7" right="0.7" top="0.75" bottom="0.75" header="0.3" footer="0.3"/>
  <pageSetup paperSize="0" orientation="portrait"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51431-CE13-4A59-AC42-C75073563E32}">
  <sheetPr>
    <tabColor rgb="FF92D050"/>
  </sheetPr>
  <dimension ref="A1:AT45"/>
  <sheetViews>
    <sheetView tabSelected="1" topLeftCell="A34" zoomScaleNormal="100" workbookViewId="0">
      <selection activeCell="S4" sqref="S4"/>
    </sheetView>
  </sheetViews>
  <sheetFormatPr defaultRowHeight="14.4" x14ac:dyDescent="0.3"/>
  <cols>
    <col min="1" max="1" width="9.88671875" customWidth="1"/>
    <col min="2" max="2" width="8.5546875" customWidth="1"/>
    <col min="3" max="3" width="7.33203125" bestFit="1" customWidth="1"/>
    <col min="4" max="6" width="8.33203125" customWidth="1"/>
    <col min="9" max="9" width="8.77734375" customWidth="1"/>
    <col min="11" max="11" width="8.77734375" customWidth="1"/>
    <col min="15" max="15" width="8.33203125" customWidth="1"/>
    <col min="16" max="16" width="10.6640625" customWidth="1"/>
    <col min="17" max="17" width="40.44140625" customWidth="1"/>
  </cols>
  <sheetData>
    <row r="1" spans="1:46" ht="69.75" customHeight="1" thickBot="1" x14ac:dyDescent="0.6">
      <c r="A1" s="70" t="s">
        <v>32</v>
      </c>
      <c r="B1" s="71"/>
      <c r="C1" s="71"/>
      <c r="D1" s="71"/>
      <c r="E1" s="71"/>
      <c r="F1" s="71"/>
      <c r="G1" s="71"/>
      <c r="H1" s="72"/>
      <c r="I1" s="72"/>
      <c r="J1" s="71"/>
      <c r="K1" s="71"/>
      <c r="L1" s="71"/>
      <c r="M1" s="71"/>
      <c r="N1" s="71"/>
      <c r="O1" s="71"/>
      <c r="P1" s="71"/>
      <c r="Q1" s="73"/>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78.599999999999994" customHeight="1" thickBot="1" x14ac:dyDescent="0.35">
      <c r="A2" s="74" t="s">
        <v>0</v>
      </c>
      <c r="B2" s="76" t="s">
        <v>33</v>
      </c>
      <c r="C2" s="77"/>
      <c r="D2" s="78" t="s">
        <v>1</v>
      </c>
      <c r="E2" s="79"/>
      <c r="F2" s="80" t="s">
        <v>2</v>
      </c>
      <c r="G2" s="81"/>
      <c r="H2" s="82" t="s">
        <v>3</v>
      </c>
      <c r="I2" s="83"/>
      <c r="J2" s="84" t="s">
        <v>4</v>
      </c>
      <c r="K2" s="81"/>
      <c r="L2" s="85" t="s">
        <v>5</v>
      </c>
      <c r="M2" s="81"/>
      <c r="N2" s="2" t="s">
        <v>6</v>
      </c>
      <c r="O2" s="85" t="s">
        <v>7</v>
      </c>
      <c r="P2" s="86"/>
      <c r="Q2" s="87" t="s">
        <v>8</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66.599999999999994" thickBot="1" x14ac:dyDescent="0.35">
      <c r="A3" s="88"/>
      <c r="B3" s="21" t="s">
        <v>9</v>
      </c>
      <c r="C3" s="22" t="s">
        <v>10</v>
      </c>
      <c r="D3" s="23" t="s">
        <v>11</v>
      </c>
      <c r="E3" s="23" t="s">
        <v>21</v>
      </c>
      <c r="F3" s="56" t="s">
        <v>12</v>
      </c>
      <c r="G3" s="57" t="s">
        <v>22</v>
      </c>
      <c r="H3" s="26" t="s">
        <v>13</v>
      </c>
      <c r="I3" s="26" t="s">
        <v>14</v>
      </c>
      <c r="J3" s="27" t="s">
        <v>15</v>
      </c>
      <c r="K3" s="27" t="s">
        <v>23</v>
      </c>
      <c r="L3" s="29" t="s">
        <v>16</v>
      </c>
      <c r="M3" s="29" t="s">
        <v>17</v>
      </c>
      <c r="N3" s="29" t="s">
        <v>18</v>
      </c>
      <c r="O3" s="29" t="s">
        <v>19</v>
      </c>
      <c r="P3" s="29" t="s">
        <v>20</v>
      </c>
      <c r="Q3" s="88"/>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ht="61.2" customHeight="1" x14ac:dyDescent="0.3">
      <c r="A4" s="42">
        <v>45200</v>
      </c>
      <c r="B4" s="31">
        <f>C4*1000</f>
        <v>0</v>
      </c>
      <c r="C4" s="31">
        <v>0</v>
      </c>
      <c r="D4" s="65" t="s">
        <v>36</v>
      </c>
      <c r="E4" s="65" t="s">
        <v>36</v>
      </c>
      <c r="F4" s="65" t="s">
        <v>36</v>
      </c>
      <c r="G4" s="65" t="s">
        <v>36</v>
      </c>
      <c r="H4" s="65" t="s">
        <v>36</v>
      </c>
      <c r="I4" s="65" t="s">
        <v>36</v>
      </c>
      <c r="J4" s="65" t="s">
        <v>36</v>
      </c>
      <c r="K4" s="65" t="s">
        <v>36</v>
      </c>
      <c r="L4" s="31" t="s">
        <v>29</v>
      </c>
      <c r="M4" s="65" t="s">
        <v>36</v>
      </c>
      <c r="N4" s="65" t="s">
        <v>36</v>
      </c>
      <c r="O4" s="65" t="s">
        <v>36</v>
      </c>
      <c r="P4" s="65" t="s">
        <v>36</v>
      </c>
      <c r="Q4" s="89" t="s">
        <v>37</v>
      </c>
    </row>
    <row r="5" spans="1:46" ht="61.2" customHeight="1" x14ac:dyDescent="0.3">
      <c r="A5" s="43">
        <v>45201</v>
      </c>
      <c r="B5" s="18">
        <f t="shared" ref="B5:B34" si="0">C5*1000</f>
        <v>0</v>
      </c>
      <c r="C5" s="18">
        <v>0</v>
      </c>
      <c r="D5" s="37" t="s">
        <v>36</v>
      </c>
      <c r="E5" s="37" t="s">
        <v>36</v>
      </c>
      <c r="F5" s="37" t="s">
        <v>36</v>
      </c>
      <c r="G5" s="37" t="s">
        <v>36</v>
      </c>
      <c r="H5" s="37" t="s">
        <v>36</v>
      </c>
      <c r="I5" s="37" t="s">
        <v>36</v>
      </c>
      <c r="J5" s="37" t="s">
        <v>36</v>
      </c>
      <c r="K5" s="37" t="s">
        <v>36</v>
      </c>
      <c r="L5" s="18" t="s">
        <v>29</v>
      </c>
      <c r="M5" s="37" t="s">
        <v>36</v>
      </c>
      <c r="N5" s="37" t="s">
        <v>36</v>
      </c>
      <c r="O5" s="37" t="s">
        <v>36</v>
      </c>
      <c r="P5" s="37" t="s">
        <v>36</v>
      </c>
      <c r="Q5" s="90"/>
    </row>
    <row r="6" spans="1:46" ht="52.2" customHeight="1" x14ac:dyDescent="0.3">
      <c r="A6" s="43">
        <v>45202</v>
      </c>
      <c r="B6" s="18">
        <f t="shared" si="0"/>
        <v>2410</v>
      </c>
      <c r="C6" s="18">
        <v>2.41</v>
      </c>
      <c r="D6" s="37" t="s">
        <v>36</v>
      </c>
      <c r="E6" s="37" t="s">
        <v>36</v>
      </c>
      <c r="F6" s="37" t="s">
        <v>36</v>
      </c>
      <c r="G6" s="37" t="s">
        <v>36</v>
      </c>
      <c r="H6" s="37" t="s">
        <v>36</v>
      </c>
      <c r="I6" s="37" t="s">
        <v>36</v>
      </c>
      <c r="J6" s="37" t="s">
        <v>36</v>
      </c>
      <c r="K6" s="37" t="s">
        <v>36</v>
      </c>
      <c r="L6" s="18" t="s">
        <v>29</v>
      </c>
      <c r="M6" s="37" t="s">
        <v>36</v>
      </c>
      <c r="N6" s="18">
        <v>0.2</v>
      </c>
      <c r="O6" s="37" t="s">
        <v>36</v>
      </c>
      <c r="P6" s="37" t="s">
        <v>36</v>
      </c>
      <c r="Q6" s="90" t="s">
        <v>41</v>
      </c>
    </row>
    <row r="7" spans="1:46" ht="52.2" customHeight="1" x14ac:dyDescent="0.3">
      <c r="A7" s="43">
        <v>45203</v>
      </c>
      <c r="B7" s="18">
        <f t="shared" si="0"/>
        <v>4780</v>
      </c>
      <c r="C7" s="18">
        <v>4.78</v>
      </c>
      <c r="D7" s="37" t="s">
        <v>36</v>
      </c>
      <c r="E7" s="37" t="s">
        <v>36</v>
      </c>
      <c r="F7" s="37" t="s">
        <v>36</v>
      </c>
      <c r="G7" s="37" t="s">
        <v>36</v>
      </c>
      <c r="H7" s="37" t="s">
        <v>36</v>
      </c>
      <c r="I7" s="37" t="s">
        <v>36</v>
      </c>
      <c r="J7" s="37" t="s">
        <v>36</v>
      </c>
      <c r="K7" s="37" t="s">
        <v>36</v>
      </c>
      <c r="L7" s="18" t="s">
        <v>29</v>
      </c>
      <c r="M7" s="37" t="s">
        <v>36</v>
      </c>
      <c r="N7" s="18">
        <v>0.2</v>
      </c>
      <c r="O7" s="37" t="s">
        <v>36</v>
      </c>
      <c r="P7" s="37" t="s">
        <v>36</v>
      </c>
      <c r="Q7" s="90"/>
    </row>
    <row r="8" spans="1:46" ht="40.200000000000003" customHeight="1" x14ac:dyDescent="0.3">
      <c r="A8" s="43">
        <v>45204</v>
      </c>
      <c r="B8" s="18">
        <f t="shared" si="0"/>
        <v>5380</v>
      </c>
      <c r="C8" s="18">
        <v>5.38</v>
      </c>
      <c r="D8" s="18">
        <v>7.92</v>
      </c>
      <c r="E8" s="18">
        <v>8.01</v>
      </c>
      <c r="F8" s="18">
        <v>40</v>
      </c>
      <c r="G8" s="18">
        <v>35</v>
      </c>
      <c r="H8" s="18">
        <v>102</v>
      </c>
      <c r="I8" s="18">
        <v>91</v>
      </c>
      <c r="J8" s="18">
        <v>68</v>
      </c>
      <c r="K8" s="18">
        <v>60</v>
      </c>
      <c r="L8" s="18" t="s">
        <v>29</v>
      </c>
      <c r="M8" s="37" t="s">
        <v>36</v>
      </c>
      <c r="N8" s="18">
        <v>0.2</v>
      </c>
      <c r="O8" s="37" t="s">
        <v>36</v>
      </c>
      <c r="P8" s="37" t="s">
        <v>36</v>
      </c>
      <c r="Q8" s="90" t="s">
        <v>38</v>
      </c>
    </row>
    <row r="9" spans="1:46" ht="40.200000000000003" customHeight="1" x14ac:dyDescent="0.3">
      <c r="A9" s="43">
        <v>45205</v>
      </c>
      <c r="B9" s="18">
        <f t="shared" si="0"/>
        <v>5290</v>
      </c>
      <c r="C9" s="18">
        <v>5.29</v>
      </c>
      <c r="D9" s="18">
        <v>7.83</v>
      </c>
      <c r="E9" s="18">
        <v>7.99</v>
      </c>
      <c r="F9" s="18">
        <v>36</v>
      </c>
      <c r="G9" s="18">
        <v>31</v>
      </c>
      <c r="H9" s="18">
        <v>97</v>
      </c>
      <c r="I9" s="18">
        <v>87</v>
      </c>
      <c r="J9" s="18">
        <v>57</v>
      </c>
      <c r="K9" s="18">
        <v>57</v>
      </c>
      <c r="L9" s="18" t="s">
        <v>29</v>
      </c>
      <c r="M9" s="37" t="s">
        <v>36</v>
      </c>
      <c r="N9" s="18">
        <v>0.2</v>
      </c>
      <c r="O9" s="37" t="s">
        <v>36</v>
      </c>
      <c r="P9" s="37" t="s">
        <v>36</v>
      </c>
      <c r="Q9" s="90"/>
    </row>
    <row r="10" spans="1:46" ht="40.200000000000003" customHeight="1" x14ac:dyDescent="0.3">
      <c r="A10" s="43">
        <v>45206</v>
      </c>
      <c r="B10" s="18">
        <f t="shared" si="0"/>
        <v>5290</v>
      </c>
      <c r="C10" s="18">
        <v>5.29</v>
      </c>
      <c r="D10" s="18">
        <v>7.77</v>
      </c>
      <c r="E10" s="18">
        <v>7.91</v>
      </c>
      <c r="F10" s="18">
        <v>43</v>
      </c>
      <c r="G10" s="18">
        <v>38</v>
      </c>
      <c r="H10" s="18">
        <v>114</v>
      </c>
      <c r="I10" s="18">
        <v>101</v>
      </c>
      <c r="J10" s="18">
        <v>78</v>
      </c>
      <c r="K10" s="18">
        <v>70</v>
      </c>
      <c r="L10" s="18" t="s">
        <v>29</v>
      </c>
      <c r="M10" s="37" t="s">
        <v>36</v>
      </c>
      <c r="N10" s="18">
        <v>0.2</v>
      </c>
      <c r="O10" s="37" t="s">
        <v>36</v>
      </c>
      <c r="P10" s="37" t="s">
        <v>36</v>
      </c>
      <c r="Q10" s="90"/>
    </row>
    <row r="11" spans="1:46" ht="40.200000000000003" customHeight="1" x14ac:dyDescent="0.3">
      <c r="A11" s="43">
        <v>45207</v>
      </c>
      <c r="B11" s="18">
        <f t="shared" si="0"/>
        <v>5620</v>
      </c>
      <c r="C11" s="18">
        <v>5.62</v>
      </c>
      <c r="D11" s="18">
        <v>7.86</v>
      </c>
      <c r="E11" s="18">
        <v>7.94</v>
      </c>
      <c r="F11" s="18">
        <v>34</v>
      </c>
      <c r="G11" s="18">
        <v>30</v>
      </c>
      <c r="H11" s="18">
        <v>89</v>
      </c>
      <c r="I11" s="18">
        <v>80</v>
      </c>
      <c r="J11" s="18">
        <v>54</v>
      </c>
      <c r="K11" s="18">
        <v>46</v>
      </c>
      <c r="L11" s="18" t="s">
        <v>29</v>
      </c>
      <c r="M11" s="37" t="s">
        <v>36</v>
      </c>
      <c r="N11" s="18">
        <v>0.2</v>
      </c>
      <c r="O11" s="37" t="s">
        <v>36</v>
      </c>
      <c r="P11" s="37" t="s">
        <v>36</v>
      </c>
      <c r="Q11" s="90"/>
    </row>
    <row r="12" spans="1:46" ht="40.200000000000003" customHeight="1" x14ac:dyDescent="0.3">
      <c r="A12" s="43">
        <v>45208</v>
      </c>
      <c r="B12" s="18">
        <f t="shared" si="0"/>
        <v>5460</v>
      </c>
      <c r="C12" s="18">
        <v>5.46</v>
      </c>
      <c r="D12" s="18">
        <v>7.74</v>
      </c>
      <c r="E12" s="18">
        <v>7.86</v>
      </c>
      <c r="F12" s="18">
        <v>48</v>
      </c>
      <c r="G12" s="18">
        <v>42</v>
      </c>
      <c r="H12" s="18">
        <v>102</v>
      </c>
      <c r="I12" s="18">
        <v>91</v>
      </c>
      <c r="J12" s="18">
        <v>76</v>
      </c>
      <c r="K12" s="18">
        <v>62</v>
      </c>
      <c r="L12" s="18" t="s">
        <v>29</v>
      </c>
      <c r="M12" s="37" t="s">
        <v>36</v>
      </c>
      <c r="N12" s="18">
        <v>0.2</v>
      </c>
      <c r="O12" s="37" t="s">
        <v>36</v>
      </c>
      <c r="P12" s="37" t="s">
        <v>36</v>
      </c>
      <c r="Q12" s="90"/>
    </row>
    <row r="13" spans="1:46" ht="40.200000000000003" customHeight="1" x14ac:dyDescent="0.3">
      <c r="A13" s="43">
        <v>45209</v>
      </c>
      <c r="B13" s="18">
        <f t="shared" si="0"/>
        <v>5700</v>
      </c>
      <c r="C13" s="18">
        <v>5.7</v>
      </c>
      <c r="D13" s="18">
        <v>7.77</v>
      </c>
      <c r="E13" s="18">
        <v>7.86</v>
      </c>
      <c r="F13" s="18">
        <v>45</v>
      </c>
      <c r="G13" s="18">
        <v>40</v>
      </c>
      <c r="H13" s="18">
        <v>121</v>
      </c>
      <c r="I13" s="18">
        <v>104</v>
      </c>
      <c r="J13" s="18">
        <v>83</v>
      </c>
      <c r="K13" s="18">
        <v>75</v>
      </c>
      <c r="L13" s="18" t="s">
        <v>29</v>
      </c>
      <c r="M13" s="37" t="s">
        <v>36</v>
      </c>
      <c r="N13" s="18">
        <v>0.2</v>
      </c>
      <c r="O13" s="37" t="s">
        <v>36</v>
      </c>
      <c r="P13" s="37" t="s">
        <v>36</v>
      </c>
      <c r="Q13" s="90"/>
    </row>
    <row r="14" spans="1:46" ht="40.200000000000003" customHeight="1" x14ac:dyDescent="0.3">
      <c r="A14" s="43">
        <v>45210</v>
      </c>
      <c r="B14" s="18">
        <f t="shared" si="0"/>
        <v>4870</v>
      </c>
      <c r="C14" s="18">
        <v>4.87</v>
      </c>
      <c r="D14" s="18">
        <v>7.89</v>
      </c>
      <c r="E14" s="18">
        <v>8</v>
      </c>
      <c r="F14" s="18">
        <v>38</v>
      </c>
      <c r="G14" s="18">
        <v>32</v>
      </c>
      <c r="H14" s="18">
        <v>94</v>
      </c>
      <c r="I14" s="18">
        <v>83</v>
      </c>
      <c r="J14" s="18">
        <v>61</v>
      </c>
      <c r="K14" s="18">
        <v>54</v>
      </c>
      <c r="L14" s="18" t="s">
        <v>29</v>
      </c>
      <c r="M14" s="37" t="s">
        <v>36</v>
      </c>
      <c r="N14" s="18">
        <v>0.2</v>
      </c>
      <c r="O14" s="37" t="s">
        <v>36</v>
      </c>
      <c r="P14" s="37" t="s">
        <v>36</v>
      </c>
      <c r="Q14" s="90"/>
    </row>
    <row r="15" spans="1:46" ht="40.200000000000003" customHeight="1" x14ac:dyDescent="0.3">
      <c r="A15" s="43">
        <v>45211</v>
      </c>
      <c r="B15" s="18">
        <f t="shared" si="0"/>
        <v>4880</v>
      </c>
      <c r="C15" s="18">
        <v>4.88</v>
      </c>
      <c r="D15" s="18">
        <v>7.73</v>
      </c>
      <c r="E15" s="18">
        <v>7.79</v>
      </c>
      <c r="F15" s="18">
        <v>50</v>
      </c>
      <c r="G15" s="18">
        <v>29</v>
      </c>
      <c r="H15" s="18">
        <v>112</v>
      </c>
      <c r="I15" s="18">
        <v>92</v>
      </c>
      <c r="J15" s="18">
        <v>82</v>
      </c>
      <c r="K15" s="18">
        <v>53</v>
      </c>
      <c r="L15" s="18" t="s">
        <v>29</v>
      </c>
      <c r="M15" s="37" t="s">
        <v>36</v>
      </c>
      <c r="N15" s="18">
        <v>0.2</v>
      </c>
      <c r="O15" s="37" t="s">
        <v>36</v>
      </c>
      <c r="P15" s="37" t="s">
        <v>36</v>
      </c>
      <c r="Q15" s="90"/>
    </row>
    <row r="16" spans="1:46" ht="26.4" customHeight="1" x14ac:dyDescent="0.3">
      <c r="A16" s="43">
        <v>45212</v>
      </c>
      <c r="B16" s="18">
        <f t="shared" si="0"/>
        <v>4640</v>
      </c>
      <c r="C16" s="18">
        <v>4.6399999999999997</v>
      </c>
      <c r="D16" s="18">
        <v>7.79</v>
      </c>
      <c r="E16" s="18">
        <v>7.82</v>
      </c>
      <c r="F16" s="18">
        <v>55</v>
      </c>
      <c r="G16" s="18">
        <v>22</v>
      </c>
      <c r="H16" s="18">
        <v>116</v>
      </c>
      <c r="I16" s="18">
        <v>88</v>
      </c>
      <c r="J16" s="18">
        <v>81</v>
      </c>
      <c r="K16" s="18">
        <v>56</v>
      </c>
      <c r="L16" s="18" t="s">
        <v>29</v>
      </c>
      <c r="M16" s="18">
        <v>700</v>
      </c>
      <c r="N16" s="18">
        <v>0.2</v>
      </c>
      <c r="O16" s="37" t="s">
        <v>36</v>
      </c>
      <c r="P16" s="37" t="s">
        <v>36</v>
      </c>
      <c r="Q16" s="90" t="s">
        <v>39</v>
      </c>
    </row>
    <row r="17" spans="1:17" ht="26.4" customHeight="1" x14ac:dyDescent="0.3">
      <c r="A17" s="43">
        <v>45213</v>
      </c>
      <c r="B17" s="18">
        <f t="shared" si="0"/>
        <v>4960</v>
      </c>
      <c r="C17" s="18">
        <v>4.96</v>
      </c>
      <c r="D17" s="18">
        <v>7.56</v>
      </c>
      <c r="E17" s="18">
        <v>7.86</v>
      </c>
      <c r="F17" s="18">
        <v>65</v>
      </c>
      <c r="G17" s="18">
        <v>24</v>
      </c>
      <c r="H17" s="18">
        <v>108</v>
      </c>
      <c r="I17" s="18">
        <v>86</v>
      </c>
      <c r="J17" s="18">
        <v>79</v>
      </c>
      <c r="K17" s="18">
        <v>49</v>
      </c>
      <c r="L17" s="18" t="s">
        <v>29</v>
      </c>
      <c r="M17" s="18">
        <v>600</v>
      </c>
      <c r="N17" s="18">
        <v>0.3</v>
      </c>
      <c r="O17" s="37" t="s">
        <v>36</v>
      </c>
      <c r="P17" s="37" t="s">
        <v>36</v>
      </c>
      <c r="Q17" s="90"/>
    </row>
    <row r="18" spans="1:17" ht="26.4" customHeight="1" x14ac:dyDescent="0.3">
      <c r="A18" s="43">
        <v>45214</v>
      </c>
      <c r="B18" s="18">
        <f t="shared" si="0"/>
        <v>4330</v>
      </c>
      <c r="C18" s="18">
        <v>4.33</v>
      </c>
      <c r="D18" s="18">
        <v>7.55</v>
      </c>
      <c r="E18" s="18">
        <v>7.85</v>
      </c>
      <c r="F18" s="18">
        <v>60</v>
      </c>
      <c r="G18" s="18">
        <v>28</v>
      </c>
      <c r="H18" s="18">
        <v>120</v>
      </c>
      <c r="I18" s="18">
        <v>94</v>
      </c>
      <c r="J18" s="18">
        <v>85</v>
      </c>
      <c r="K18" s="18">
        <v>58</v>
      </c>
      <c r="L18" s="18" t="s">
        <v>29</v>
      </c>
      <c r="M18" s="18">
        <v>400</v>
      </c>
      <c r="N18" s="18">
        <v>0.4</v>
      </c>
      <c r="O18" s="37" t="s">
        <v>36</v>
      </c>
      <c r="P18" s="37" t="s">
        <v>36</v>
      </c>
      <c r="Q18" s="90"/>
    </row>
    <row r="19" spans="1:17" ht="26.4" customHeight="1" x14ac:dyDescent="0.3">
      <c r="A19" s="43">
        <v>45215</v>
      </c>
      <c r="B19" s="18">
        <f t="shared" si="0"/>
        <v>5090</v>
      </c>
      <c r="C19" s="18">
        <v>5.09</v>
      </c>
      <c r="D19" s="18">
        <v>7.62</v>
      </c>
      <c r="E19" s="18">
        <v>7.79</v>
      </c>
      <c r="F19" s="18">
        <v>60</v>
      </c>
      <c r="G19" s="18">
        <v>30</v>
      </c>
      <c r="H19" s="18">
        <v>135</v>
      </c>
      <c r="I19" s="18">
        <v>35</v>
      </c>
      <c r="J19" s="18">
        <v>92</v>
      </c>
      <c r="K19" s="18">
        <v>18</v>
      </c>
      <c r="L19" s="18" t="s">
        <v>29</v>
      </c>
      <c r="M19" s="18">
        <v>700</v>
      </c>
      <c r="N19" s="18">
        <v>0.3</v>
      </c>
      <c r="O19" s="37" t="s">
        <v>36</v>
      </c>
      <c r="P19" s="37" t="s">
        <v>36</v>
      </c>
      <c r="Q19" s="90"/>
    </row>
    <row r="20" spans="1:17" ht="26.4" customHeight="1" x14ac:dyDescent="0.3">
      <c r="A20" s="43">
        <v>45216</v>
      </c>
      <c r="B20" s="18">
        <f t="shared" si="0"/>
        <v>5730</v>
      </c>
      <c r="C20" s="18">
        <v>5.73</v>
      </c>
      <c r="D20" s="18">
        <v>7.53</v>
      </c>
      <c r="E20" s="18">
        <v>7.71</v>
      </c>
      <c r="F20" s="18">
        <v>75</v>
      </c>
      <c r="G20" s="18">
        <v>25</v>
      </c>
      <c r="H20" s="18">
        <v>140</v>
      </c>
      <c r="I20" s="18">
        <v>38</v>
      </c>
      <c r="J20" s="18">
        <v>104</v>
      </c>
      <c r="K20" s="18">
        <v>16</v>
      </c>
      <c r="L20" s="18" t="s">
        <v>29</v>
      </c>
      <c r="M20" s="18">
        <v>500</v>
      </c>
      <c r="N20" s="18">
        <v>0.3</v>
      </c>
      <c r="O20" s="37" t="s">
        <v>36</v>
      </c>
      <c r="P20" s="37" t="s">
        <v>36</v>
      </c>
      <c r="Q20" s="90"/>
    </row>
    <row r="21" spans="1:17" ht="26.4" customHeight="1" x14ac:dyDescent="0.3">
      <c r="A21" s="43">
        <v>45217</v>
      </c>
      <c r="B21" s="18">
        <f t="shared" si="0"/>
        <v>5780</v>
      </c>
      <c r="C21" s="18">
        <v>5.78</v>
      </c>
      <c r="D21" s="18">
        <v>7.65</v>
      </c>
      <c r="E21" s="18">
        <v>7.82</v>
      </c>
      <c r="F21" s="18">
        <v>90</v>
      </c>
      <c r="G21" s="18">
        <v>25</v>
      </c>
      <c r="H21" s="18">
        <v>122</v>
      </c>
      <c r="I21" s="18">
        <v>28</v>
      </c>
      <c r="J21" s="18">
        <v>96</v>
      </c>
      <c r="K21" s="18">
        <v>14</v>
      </c>
      <c r="L21" s="18" t="s">
        <v>29</v>
      </c>
      <c r="M21" s="18">
        <v>400</v>
      </c>
      <c r="N21" s="18">
        <v>0.4</v>
      </c>
      <c r="O21" s="37" t="s">
        <v>36</v>
      </c>
      <c r="P21" s="37" t="s">
        <v>36</v>
      </c>
      <c r="Q21" s="90"/>
    </row>
    <row r="22" spans="1:17" ht="26.4" customHeight="1" x14ac:dyDescent="0.3">
      <c r="A22" s="43">
        <v>45218</v>
      </c>
      <c r="B22" s="18">
        <f t="shared" si="0"/>
        <v>6060</v>
      </c>
      <c r="C22" s="18">
        <v>6.06</v>
      </c>
      <c r="D22" s="18">
        <v>7.54</v>
      </c>
      <c r="E22" s="18">
        <v>7.9</v>
      </c>
      <c r="F22" s="18">
        <v>95</v>
      </c>
      <c r="G22" s="18">
        <v>20</v>
      </c>
      <c r="H22" s="18">
        <v>128</v>
      </c>
      <c r="I22" s="18">
        <v>30</v>
      </c>
      <c r="J22" s="18">
        <v>108</v>
      </c>
      <c r="K22" s="18">
        <v>12</v>
      </c>
      <c r="L22" s="18" t="s">
        <v>29</v>
      </c>
      <c r="M22" s="18">
        <v>600</v>
      </c>
      <c r="N22" s="18">
        <v>0.3</v>
      </c>
      <c r="O22" s="37" t="s">
        <v>36</v>
      </c>
      <c r="P22" s="37" t="s">
        <v>36</v>
      </c>
      <c r="Q22" s="90"/>
    </row>
    <row r="23" spans="1:17" x14ac:dyDescent="0.3">
      <c r="A23" s="43">
        <v>45219</v>
      </c>
      <c r="B23" s="18">
        <f t="shared" si="0"/>
        <v>8330</v>
      </c>
      <c r="C23" s="18">
        <v>8.33</v>
      </c>
      <c r="D23" s="18">
        <v>7.32</v>
      </c>
      <c r="E23" s="18">
        <v>7.54</v>
      </c>
      <c r="F23" s="18">
        <v>120</v>
      </c>
      <c r="G23" s="18">
        <v>25</v>
      </c>
      <c r="H23" s="18">
        <v>230</v>
      </c>
      <c r="I23" s="18">
        <v>42</v>
      </c>
      <c r="J23" s="18">
        <v>168</v>
      </c>
      <c r="K23" s="18">
        <v>14</v>
      </c>
      <c r="L23" s="18" t="s">
        <v>29</v>
      </c>
      <c r="M23" s="18">
        <v>500</v>
      </c>
      <c r="N23" s="18">
        <v>0.3</v>
      </c>
      <c r="O23" s="37" t="s">
        <v>36</v>
      </c>
      <c r="P23" s="37" t="s">
        <v>36</v>
      </c>
      <c r="Q23" s="90" t="s">
        <v>40</v>
      </c>
    </row>
    <row r="24" spans="1:17" x14ac:dyDescent="0.3">
      <c r="A24" s="43">
        <v>45220</v>
      </c>
      <c r="B24" s="18">
        <f t="shared" si="0"/>
        <v>13210</v>
      </c>
      <c r="C24" s="18">
        <v>13.21</v>
      </c>
      <c r="D24" s="18">
        <v>7.83</v>
      </c>
      <c r="E24" s="18">
        <v>7.21</v>
      </c>
      <c r="F24" s="18">
        <v>140</v>
      </c>
      <c r="G24" s="18">
        <v>20</v>
      </c>
      <c r="H24" s="18">
        <v>222</v>
      </c>
      <c r="I24" s="18">
        <v>38</v>
      </c>
      <c r="J24" s="18">
        <v>154</v>
      </c>
      <c r="K24" s="18">
        <v>16</v>
      </c>
      <c r="L24" s="18" t="s">
        <v>29</v>
      </c>
      <c r="M24" s="18">
        <v>400</v>
      </c>
      <c r="N24" s="18">
        <v>0.4</v>
      </c>
      <c r="O24" s="37" t="s">
        <v>36</v>
      </c>
      <c r="P24" s="37" t="s">
        <v>36</v>
      </c>
      <c r="Q24" s="90"/>
    </row>
    <row r="25" spans="1:17" x14ac:dyDescent="0.3">
      <c r="A25" s="43">
        <v>45221</v>
      </c>
      <c r="B25" s="18">
        <f t="shared" si="0"/>
        <v>14340</v>
      </c>
      <c r="C25" s="18">
        <v>14.34</v>
      </c>
      <c r="D25" s="18">
        <v>7.73</v>
      </c>
      <c r="E25" s="18">
        <v>7.61</v>
      </c>
      <c r="F25" s="18">
        <v>148</v>
      </c>
      <c r="G25" s="18">
        <v>20</v>
      </c>
      <c r="H25" s="18">
        <v>240</v>
      </c>
      <c r="I25" s="18">
        <v>42</v>
      </c>
      <c r="J25" s="18">
        <v>164</v>
      </c>
      <c r="K25" s="18">
        <v>10</v>
      </c>
      <c r="L25" s="18" t="s">
        <v>29</v>
      </c>
      <c r="M25" s="18">
        <v>400</v>
      </c>
      <c r="N25" s="18">
        <v>0.3</v>
      </c>
      <c r="O25" s="37" t="s">
        <v>36</v>
      </c>
      <c r="P25" s="37" t="s">
        <v>36</v>
      </c>
      <c r="Q25" s="90"/>
    </row>
    <row r="26" spans="1:17" x14ac:dyDescent="0.3">
      <c r="A26" s="43">
        <v>45222</v>
      </c>
      <c r="B26" s="18">
        <f t="shared" si="0"/>
        <v>13290</v>
      </c>
      <c r="C26" s="18">
        <v>13.29</v>
      </c>
      <c r="D26" s="18">
        <v>7.76</v>
      </c>
      <c r="E26" s="18">
        <v>7.72</v>
      </c>
      <c r="F26" s="18">
        <v>155</v>
      </c>
      <c r="G26" s="18">
        <v>13</v>
      </c>
      <c r="H26" s="18">
        <v>255</v>
      </c>
      <c r="I26" s="18">
        <v>40</v>
      </c>
      <c r="J26" s="18">
        <v>178</v>
      </c>
      <c r="K26" s="18">
        <v>12</v>
      </c>
      <c r="L26" s="18" t="s">
        <v>29</v>
      </c>
      <c r="M26" s="18">
        <v>500</v>
      </c>
      <c r="N26" s="18">
        <v>0.3</v>
      </c>
      <c r="O26" s="37" t="s">
        <v>36</v>
      </c>
      <c r="P26" s="37" t="s">
        <v>36</v>
      </c>
      <c r="Q26" s="90"/>
    </row>
    <row r="27" spans="1:17" x14ac:dyDescent="0.3">
      <c r="A27" s="43">
        <v>45223</v>
      </c>
      <c r="B27" s="18">
        <f t="shared" si="0"/>
        <v>12210</v>
      </c>
      <c r="C27" s="18">
        <v>12.21</v>
      </c>
      <c r="D27" s="18">
        <v>7.73</v>
      </c>
      <c r="E27" s="18">
        <v>7.76</v>
      </c>
      <c r="F27" s="18">
        <v>160</v>
      </c>
      <c r="G27" s="18">
        <v>19.5</v>
      </c>
      <c r="H27" s="18">
        <v>260</v>
      </c>
      <c r="I27" s="18">
        <v>38</v>
      </c>
      <c r="J27" s="18">
        <v>186</v>
      </c>
      <c r="K27" s="18">
        <v>14</v>
      </c>
      <c r="L27" s="18" t="s">
        <v>29</v>
      </c>
      <c r="M27" s="18">
        <v>400</v>
      </c>
      <c r="N27" s="18">
        <v>0.4</v>
      </c>
      <c r="O27" s="37" t="s">
        <v>36</v>
      </c>
      <c r="P27" s="37" t="s">
        <v>36</v>
      </c>
      <c r="Q27" s="90"/>
    </row>
    <row r="28" spans="1:17" x14ac:dyDescent="0.3">
      <c r="A28" s="43">
        <v>45224</v>
      </c>
      <c r="B28" s="18">
        <f t="shared" si="0"/>
        <v>12250</v>
      </c>
      <c r="C28" s="18">
        <v>12.25</v>
      </c>
      <c r="D28" s="18">
        <v>7.57</v>
      </c>
      <c r="E28" s="18">
        <v>7.56</v>
      </c>
      <c r="F28" s="18">
        <v>155</v>
      </c>
      <c r="G28" s="18">
        <v>18</v>
      </c>
      <c r="H28" s="18">
        <v>245</v>
      </c>
      <c r="I28" s="18">
        <v>35</v>
      </c>
      <c r="J28" s="18">
        <v>194</v>
      </c>
      <c r="K28" s="18">
        <v>12</v>
      </c>
      <c r="L28" s="18" t="s">
        <v>29</v>
      </c>
      <c r="M28" s="18">
        <v>400</v>
      </c>
      <c r="N28" s="18">
        <v>0.3</v>
      </c>
      <c r="O28" s="37" t="s">
        <v>36</v>
      </c>
      <c r="P28" s="37" t="s">
        <v>36</v>
      </c>
      <c r="Q28" s="90"/>
    </row>
    <row r="29" spans="1:17" x14ac:dyDescent="0.3">
      <c r="A29" s="43">
        <v>45225</v>
      </c>
      <c r="B29" s="18">
        <f t="shared" si="0"/>
        <v>12560</v>
      </c>
      <c r="C29" s="18">
        <v>12.56</v>
      </c>
      <c r="D29" s="18">
        <v>7.82</v>
      </c>
      <c r="E29" s="18">
        <v>7.79</v>
      </c>
      <c r="F29" s="18">
        <v>165</v>
      </c>
      <c r="G29" s="18">
        <v>17</v>
      </c>
      <c r="H29" s="18">
        <v>260</v>
      </c>
      <c r="I29" s="18">
        <v>40</v>
      </c>
      <c r="J29" s="18">
        <v>198</v>
      </c>
      <c r="K29" s="18">
        <v>14</v>
      </c>
      <c r="L29" s="18" t="s">
        <v>29</v>
      </c>
      <c r="M29" s="18">
        <v>500</v>
      </c>
      <c r="N29" s="18">
        <v>0.3</v>
      </c>
      <c r="O29" s="37" t="s">
        <v>36</v>
      </c>
      <c r="P29" s="37" t="s">
        <v>36</v>
      </c>
      <c r="Q29" s="90"/>
    </row>
    <row r="30" spans="1:17" x14ac:dyDescent="0.3">
      <c r="A30" s="43">
        <v>45226</v>
      </c>
      <c r="B30" s="18">
        <f t="shared" si="0"/>
        <v>11420</v>
      </c>
      <c r="C30" s="18">
        <v>11.42</v>
      </c>
      <c r="D30" s="18">
        <v>7.92</v>
      </c>
      <c r="E30" s="18">
        <v>7.54</v>
      </c>
      <c r="F30" s="18">
        <v>155</v>
      </c>
      <c r="G30" s="18">
        <v>15</v>
      </c>
      <c r="H30" s="18">
        <v>264</v>
      </c>
      <c r="I30" s="18">
        <v>48.8</v>
      </c>
      <c r="J30" s="18">
        <v>200</v>
      </c>
      <c r="K30" s="18">
        <v>16</v>
      </c>
      <c r="L30" s="18" t="s">
        <v>29</v>
      </c>
      <c r="M30" s="18">
        <v>400</v>
      </c>
      <c r="N30" s="18">
        <v>0.4</v>
      </c>
      <c r="O30" s="37" t="s">
        <v>36</v>
      </c>
      <c r="P30" s="37" t="s">
        <v>36</v>
      </c>
      <c r="Q30" s="90"/>
    </row>
    <row r="31" spans="1:17" x14ac:dyDescent="0.3">
      <c r="A31" s="43">
        <v>45227</v>
      </c>
      <c r="B31" s="18">
        <f t="shared" si="0"/>
        <v>10720</v>
      </c>
      <c r="C31" s="18">
        <v>10.72</v>
      </c>
      <c r="D31" s="18">
        <v>7.53</v>
      </c>
      <c r="E31" s="18">
        <v>7.71</v>
      </c>
      <c r="F31" s="18">
        <v>155</v>
      </c>
      <c r="G31" s="18">
        <v>17</v>
      </c>
      <c r="H31" s="18">
        <v>228</v>
      </c>
      <c r="I31" s="18">
        <v>42</v>
      </c>
      <c r="J31" s="18">
        <v>214</v>
      </c>
      <c r="K31" s="18">
        <v>15</v>
      </c>
      <c r="L31" s="18" t="s">
        <v>29</v>
      </c>
      <c r="M31" s="18">
        <v>500</v>
      </c>
      <c r="N31" s="18">
        <v>0.4</v>
      </c>
      <c r="O31" s="37" t="s">
        <v>36</v>
      </c>
      <c r="P31" s="37" t="s">
        <v>36</v>
      </c>
      <c r="Q31" s="90"/>
    </row>
    <row r="32" spans="1:17" x14ac:dyDescent="0.3">
      <c r="A32" s="43">
        <v>45228</v>
      </c>
      <c r="B32" s="18">
        <f t="shared" si="0"/>
        <v>11610</v>
      </c>
      <c r="C32" s="18">
        <v>11.61</v>
      </c>
      <c r="D32" s="18">
        <v>7.76</v>
      </c>
      <c r="E32" s="18">
        <v>7.72</v>
      </c>
      <c r="F32" s="18">
        <v>160</v>
      </c>
      <c r="G32" s="18">
        <v>15</v>
      </c>
      <c r="H32" s="18">
        <v>201.2</v>
      </c>
      <c r="I32" s="18">
        <v>46.4</v>
      </c>
      <c r="J32" s="18">
        <v>210</v>
      </c>
      <c r="K32" s="18">
        <v>17</v>
      </c>
      <c r="L32" s="18" t="s">
        <v>29</v>
      </c>
      <c r="M32" s="18">
        <v>500</v>
      </c>
      <c r="N32" s="18">
        <v>0.3</v>
      </c>
      <c r="O32" s="37" t="s">
        <v>36</v>
      </c>
      <c r="P32" s="37" t="s">
        <v>36</v>
      </c>
      <c r="Q32" s="90"/>
    </row>
    <row r="33" spans="1:17" x14ac:dyDescent="0.3">
      <c r="A33" s="43">
        <v>45229</v>
      </c>
      <c r="B33" s="18">
        <f t="shared" si="0"/>
        <v>11720</v>
      </c>
      <c r="C33" s="18">
        <v>11.72</v>
      </c>
      <c r="D33" s="18">
        <v>7.83</v>
      </c>
      <c r="E33" s="18">
        <v>7.61</v>
      </c>
      <c r="F33" s="18">
        <v>165</v>
      </c>
      <c r="G33" s="18">
        <v>15</v>
      </c>
      <c r="H33" s="18">
        <v>220</v>
      </c>
      <c r="I33" s="18">
        <v>40.4</v>
      </c>
      <c r="J33" s="18">
        <v>195</v>
      </c>
      <c r="K33" s="18">
        <v>12</v>
      </c>
      <c r="L33" s="18" t="s">
        <v>29</v>
      </c>
      <c r="M33" s="18">
        <v>400</v>
      </c>
      <c r="N33" s="18">
        <v>0.3</v>
      </c>
      <c r="O33" s="37" t="s">
        <v>36</v>
      </c>
      <c r="P33" s="37" t="s">
        <v>36</v>
      </c>
      <c r="Q33" s="90"/>
    </row>
    <row r="34" spans="1:17" ht="15" thickBot="1" x14ac:dyDescent="0.35">
      <c r="A34" s="59">
        <v>45230</v>
      </c>
      <c r="B34" s="36">
        <f t="shared" si="0"/>
        <v>11170</v>
      </c>
      <c r="C34" s="36">
        <v>11.17</v>
      </c>
      <c r="D34" s="36">
        <v>7.9</v>
      </c>
      <c r="E34" s="36">
        <v>7.72</v>
      </c>
      <c r="F34" s="36">
        <v>160</v>
      </c>
      <c r="G34" s="36">
        <v>14</v>
      </c>
      <c r="H34" s="36">
        <v>210</v>
      </c>
      <c r="I34" s="36">
        <v>42</v>
      </c>
      <c r="J34" s="36">
        <v>206</v>
      </c>
      <c r="K34" s="36">
        <v>19</v>
      </c>
      <c r="L34" s="36" t="s">
        <v>29</v>
      </c>
      <c r="M34" s="36">
        <v>400</v>
      </c>
      <c r="N34" s="36">
        <v>0.2</v>
      </c>
      <c r="O34" s="67" t="s">
        <v>36</v>
      </c>
      <c r="P34" s="67" t="s">
        <v>36</v>
      </c>
      <c r="Q34" s="91"/>
    </row>
    <row r="35" spans="1:17" ht="15" thickBot="1" x14ac:dyDescent="0.35">
      <c r="A35" s="30" t="s">
        <v>24</v>
      </c>
      <c r="B35" s="12">
        <f>AVERAGE(B4:B34)</f>
        <v>7390.322580645161</v>
      </c>
      <c r="C35" s="12">
        <f t="shared" ref="C35:N35" si="1">AVERAGE(C4:C34)</f>
        <v>7.3903225806451598</v>
      </c>
      <c r="D35" s="12">
        <f t="shared" si="1"/>
        <v>7.7203703703703699</v>
      </c>
      <c r="E35" s="12">
        <f t="shared" si="1"/>
        <v>7.7629629629629635</v>
      </c>
      <c r="F35" s="12">
        <f t="shared" si="1"/>
        <v>98.962962962962962</v>
      </c>
      <c r="G35" s="12">
        <f t="shared" si="1"/>
        <v>24.425925925925927</v>
      </c>
      <c r="H35" s="12">
        <f t="shared" si="1"/>
        <v>167.97037037037038</v>
      </c>
      <c r="I35" s="12">
        <f t="shared" si="1"/>
        <v>60.096296296296302</v>
      </c>
      <c r="J35" s="12">
        <f t="shared" si="1"/>
        <v>128.55555555555554</v>
      </c>
      <c r="K35" s="12">
        <f t="shared" si="1"/>
        <v>32.25925925925926</v>
      </c>
      <c r="L35" s="12"/>
      <c r="M35" s="58">
        <f t="shared" si="1"/>
        <v>484.21052631578948</v>
      </c>
      <c r="N35" s="12">
        <f t="shared" si="1"/>
        <v>0.27931034482758621</v>
      </c>
      <c r="O35" s="66" t="s">
        <v>36</v>
      </c>
      <c r="P35" s="66" t="s">
        <v>36</v>
      </c>
      <c r="Q35" s="19"/>
    </row>
    <row r="36" spans="1:17" x14ac:dyDescent="0.3">
      <c r="C36" s="62">
        <f>SUM(C4:C34)</f>
        <v>229.09999999999997</v>
      </c>
    </row>
    <row r="41" spans="1:17" ht="40.799999999999997" customHeight="1" x14ac:dyDescent="0.3">
      <c r="A41" s="69" t="s">
        <v>25</v>
      </c>
      <c r="B41" s="69"/>
      <c r="C41" s="68" t="s">
        <v>26</v>
      </c>
      <c r="D41" s="68"/>
      <c r="E41" s="68"/>
      <c r="F41" s="68"/>
      <c r="G41" s="68"/>
      <c r="H41" s="68"/>
      <c r="I41" s="68"/>
      <c r="J41" s="68"/>
      <c r="K41" s="68"/>
      <c r="L41" s="68"/>
      <c r="M41" s="68"/>
      <c r="N41" s="68"/>
      <c r="O41" s="68"/>
      <c r="P41" s="68"/>
      <c r="Q41" s="15"/>
    </row>
    <row r="43" spans="1:17" x14ac:dyDescent="0.3">
      <c r="A43" s="13" t="s">
        <v>27</v>
      </c>
      <c r="B43" s="14">
        <f>MIN(B4:B34)</f>
        <v>0</v>
      </c>
      <c r="C43" s="14">
        <f t="shared" ref="C43:P43" si="2">MIN(C4:C34)</f>
        <v>0</v>
      </c>
      <c r="D43" s="14">
        <f t="shared" si="2"/>
        <v>7.32</v>
      </c>
      <c r="E43" s="14">
        <f t="shared" si="2"/>
        <v>7.21</v>
      </c>
      <c r="F43" s="14">
        <f t="shared" si="2"/>
        <v>34</v>
      </c>
      <c r="G43" s="14">
        <f t="shared" si="2"/>
        <v>13</v>
      </c>
      <c r="H43" s="14">
        <f t="shared" si="2"/>
        <v>89</v>
      </c>
      <c r="I43" s="14">
        <f t="shared" si="2"/>
        <v>28</v>
      </c>
      <c r="J43" s="14">
        <f t="shared" si="2"/>
        <v>54</v>
      </c>
      <c r="K43" s="14">
        <f t="shared" si="2"/>
        <v>10</v>
      </c>
      <c r="L43" s="14"/>
      <c r="M43" s="14">
        <f t="shared" si="2"/>
        <v>400</v>
      </c>
      <c r="N43" s="14">
        <f t="shared" si="2"/>
        <v>0.2</v>
      </c>
      <c r="O43" s="14">
        <f t="shared" si="2"/>
        <v>0</v>
      </c>
      <c r="P43" s="14">
        <f t="shared" si="2"/>
        <v>0</v>
      </c>
      <c r="Q43" s="14"/>
    </row>
    <row r="44" spans="1:17" x14ac:dyDescent="0.3">
      <c r="A44" s="13"/>
    </row>
    <row r="45" spans="1:17" x14ac:dyDescent="0.3">
      <c r="A45" s="13" t="s">
        <v>28</v>
      </c>
      <c r="B45" s="14">
        <f>MAX(B4:B34)</f>
        <v>14340</v>
      </c>
      <c r="C45" s="14">
        <f t="shared" ref="C45:P45" si="3">MAX(C4:C34)</f>
        <v>14.34</v>
      </c>
      <c r="D45" s="14">
        <f t="shared" si="3"/>
        <v>7.92</v>
      </c>
      <c r="E45" s="14">
        <f t="shared" si="3"/>
        <v>8.01</v>
      </c>
      <c r="F45" s="14">
        <f t="shared" si="3"/>
        <v>165</v>
      </c>
      <c r="G45" s="14">
        <f t="shared" si="3"/>
        <v>42</v>
      </c>
      <c r="H45" s="14">
        <f t="shared" si="3"/>
        <v>264</v>
      </c>
      <c r="I45" s="14">
        <f t="shared" si="3"/>
        <v>104</v>
      </c>
      <c r="J45" s="14">
        <f t="shared" si="3"/>
        <v>214</v>
      </c>
      <c r="K45" s="14">
        <f t="shared" si="3"/>
        <v>75</v>
      </c>
      <c r="L45" s="14"/>
      <c r="M45" s="14">
        <f t="shared" si="3"/>
        <v>700</v>
      </c>
      <c r="N45" s="14">
        <f t="shared" si="3"/>
        <v>0.4</v>
      </c>
      <c r="O45" s="14">
        <f t="shared" si="3"/>
        <v>0</v>
      </c>
      <c r="P45" s="14">
        <f t="shared" si="3"/>
        <v>0</v>
      </c>
      <c r="Q45" s="14"/>
    </row>
  </sheetData>
  <mergeCells count="17">
    <mergeCell ref="Q8:Q15"/>
    <mergeCell ref="Q16:Q22"/>
    <mergeCell ref="Q23:Q34"/>
    <mergeCell ref="A41:B41"/>
    <mergeCell ref="C41:P41"/>
    <mergeCell ref="Q4:Q5"/>
    <mergeCell ref="Q6:Q7"/>
    <mergeCell ref="A1:Q1"/>
    <mergeCell ref="A2:A3"/>
    <mergeCell ref="B2:C2"/>
    <mergeCell ref="D2:E2"/>
    <mergeCell ref="F2:G2"/>
    <mergeCell ref="H2:I2"/>
    <mergeCell ref="J2:K2"/>
    <mergeCell ref="L2:M2"/>
    <mergeCell ref="O2:P2"/>
    <mergeCell ref="Q2:Q3"/>
  </mergeCells>
  <pageMargins left="0.7" right="0.7" top="0.75" bottom="0.75" header="0.3" footer="0.3"/>
  <pageSetup paperSize="0" orientation="portrait" horizontalDpi="0" verticalDpi="0" copie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Naini-2</vt:lpstr>
      <vt:lpstr>Phaphamau</vt:lpstr>
      <vt:lpstr>Jhunsi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2024-08-03T07:30:38Z</dcterms:modified>
</cp:coreProperties>
</file>