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BC67A85F-9E14-438F-9922-293D2F368DF7}" xr6:coauthVersionLast="47" xr6:coauthVersionMax="47" xr10:uidLastSave="{00000000-0000-0000-0000-000000000000}"/>
  <bookViews>
    <workbookView xWindow="-108" yWindow="-108" windowWidth="23256" windowHeight="12576" xr2:uid="{00000000-000D-0000-FFFF-FFFF00000000}"/>
  </bookViews>
  <sheets>
    <sheet name="Naini-2" sheetId="7" r:id="rId1"/>
    <sheet name="Phaphamau" sheetId="8" r:id="rId2"/>
    <sheet name="Jhunsi" sheetId="9" r:id="rId3"/>
  </sheets>
  <definedNames>
    <definedName name="_xlnm.Print_Area" localSheetId="2">Jhunsi!$A$1:$Q$44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7" l="1"/>
  <c r="C35" i="9" l="1"/>
  <c r="C35" i="8"/>
  <c r="B4" i="8"/>
  <c r="B33" i="9"/>
  <c r="B33" i="8"/>
  <c r="B33" i="7"/>
  <c r="B32" i="7"/>
  <c r="B32" i="8"/>
  <c r="B32" i="9" l="1"/>
  <c r="B31" i="9"/>
  <c r="B30" i="9"/>
  <c r="B31" i="8"/>
  <c r="B30" i="8"/>
  <c r="B29" i="8"/>
  <c r="B31" i="7"/>
  <c r="B30" i="7"/>
  <c r="B29" i="7"/>
  <c r="B28" i="8"/>
  <c r="B28" i="7"/>
  <c r="B5" i="9"/>
  <c r="B6" i="9"/>
  <c r="B7" i="9"/>
  <c r="B8" i="9"/>
  <c r="B9" i="9"/>
  <c r="B10" i="9"/>
  <c r="B11" i="9"/>
  <c r="B12" i="9"/>
  <c r="B13" i="9"/>
  <c r="B14" i="9"/>
  <c r="B15" i="9"/>
  <c r="B16" i="9"/>
  <c r="B17" i="9"/>
  <c r="B18" i="9"/>
  <c r="B19" i="9"/>
  <c r="B20" i="9"/>
  <c r="B21" i="9"/>
  <c r="B22" i="9"/>
  <c r="B23" i="9"/>
  <c r="B24" i="9"/>
  <c r="B25" i="9"/>
  <c r="B26" i="9"/>
  <c r="B27" i="9"/>
  <c r="B28" i="9"/>
  <c r="B29" i="9"/>
  <c r="B4" i="9"/>
  <c r="B27" i="8" l="1"/>
  <c r="B26" i="8"/>
  <c r="B25" i="8"/>
  <c r="B24" i="8"/>
  <c r="B23" i="8"/>
  <c r="B22" i="8"/>
  <c r="B21" i="8"/>
  <c r="B20" i="8"/>
  <c r="B27" i="7"/>
  <c r="B26" i="7"/>
  <c r="B25" i="7"/>
  <c r="B24" i="7"/>
  <c r="B23" i="7"/>
  <c r="B22" i="7"/>
  <c r="B21" i="7"/>
  <c r="B20" i="7"/>
  <c r="B19" i="8" l="1"/>
  <c r="B18" i="8"/>
  <c r="B19" i="7"/>
  <c r="B18" i="7"/>
  <c r="B17" i="7"/>
  <c r="B17" i="8" l="1"/>
  <c r="B16" i="8"/>
  <c r="B15" i="8"/>
  <c r="B14" i="8"/>
  <c r="B13" i="8"/>
  <c r="B16" i="7"/>
  <c r="B15" i="7"/>
  <c r="B14" i="7"/>
  <c r="B13" i="7"/>
  <c r="B12" i="7"/>
  <c r="B11" i="7"/>
  <c r="B12" i="8"/>
  <c r="B11" i="8"/>
  <c r="B6" i="8" l="1"/>
  <c r="B7" i="8"/>
  <c r="B8" i="8"/>
  <c r="B9" i="8"/>
  <c r="B10" i="8"/>
  <c r="B5" i="8"/>
  <c r="B7" i="7"/>
  <c r="B8" i="7"/>
  <c r="B9" i="7"/>
  <c r="B10" i="7"/>
  <c r="B5" i="7"/>
  <c r="B6" i="7"/>
  <c r="B4" i="7"/>
  <c r="B34" i="7" l="1"/>
  <c r="P44" i="9"/>
  <c r="O44" i="9"/>
  <c r="N44" i="9"/>
  <c r="M44" i="9"/>
  <c r="K44" i="9"/>
  <c r="J44" i="9"/>
  <c r="I44" i="9"/>
  <c r="H44" i="9"/>
  <c r="G44" i="9"/>
  <c r="F44" i="9"/>
  <c r="E44" i="9"/>
  <c r="D44" i="9"/>
  <c r="C44" i="9"/>
  <c r="B44" i="9"/>
  <c r="P42" i="9"/>
  <c r="O42" i="9"/>
  <c r="N42" i="9"/>
  <c r="M42" i="9"/>
  <c r="K42" i="9"/>
  <c r="J42" i="9"/>
  <c r="I42" i="9"/>
  <c r="H42" i="9"/>
  <c r="G42" i="9"/>
  <c r="F42" i="9"/>
  <c r="E42" i="9"/>
  <c r="D42" i="9"/>
  <c r="C42" i="9"/>
  <c r="B42" i="9"/>
  <c r="P34" i="9"/>
  <c r="O34" i="9"/>
  <c r="N34" i="9"/>
  <c r="M34" i="9"/>
  <c r="K34" i="9"/>
  <c r="J34" i="9"/>
  <c r="I34" i="9"/>
  <c r="H34" i="9"/>
  <c r="G34" i="9"/>
  <c r="F34" i="9"/>
  <c r="E34" i="9"/>
  <c r="D34" i="9"/>
  <c r="C34" i="9"/>
  <c r="B34" i="9"/>
  <c r="P44" i="8" l="1"/>
  <c r="O44" i="8"/>
  <c r="N44" i="8"/>
  <c r="M44" i="8"/>
  <c r="K44" i="8"/>
  <c r="J44" i="8"/>
  <c r="I44" i="8"/>
  <c r="H44" i="8"/>
  <c r="G44" i="8"/>
  <c r="F44" i="8"/>
  <c r="E44" i="8"/>
  <c r="D44" i="8"/>
  <c r="C44" i="8"/>
  <c r="B44" i="8"/>
  <c r="P42" i="8"/>
  <c r="O42" i="8"/>
  <c r="N42" i="8"/>
  <c r="M42" i="8"/>
  <c r="K42" i="8"/>
  <c r="J42" i="8"/>
  <c r="I42" i="8"/>
  <c r="H42" i="8"/>
  <c r="G42" i="8"/>
  <c r="F42" i="8"/>
  <c r="E42" i="8"/>
  <c r="D42" i="8"/>
  <c r="C42" i="8"/>
  <c r="B42" i="8"/>
  <c r="P34" i="8"/>
  <c r="O34" i="8"/>
  <c r="N34" i="8"/>
  <c r="M34" i="8"/>
  <c r="K34" i="8"/>
  <c r="J34" i="8"/>
  <c r="I34" i="8"/>
  <c r="H34" i="8"/>
  <c r="G34" i="8"/>
  <c r="F34" i="8"/>
  <c r="E34" i="8"/>
  <c r="D34" i="8"/>
  <c r="C34" i="8"/>
  <c r="B34" i="8"/>
  <c r="P44" i="7"/>
  <c r="O44" i="7"/>
  <c r="N44" i="7"/>
  <c r="M44" i="7"/>
  <c r="K44" i="7"/>
  <c r="J44" i="7"/>
  <c r="I44" i="7"/>
  <c r="H44" i="7"/>
  <c r="G44" i="7"/>
  <c r="F44" i="7"/>
  <c r="E44" i="7"/>
  <c r="D44" i="7"/>
  <c r="C44" i="7"/>
  <c r="B44" i="7"/>
  <c r="P42" i="7"/>
  <c r="O42" i="7"/>
  <c r="N42" i="7"/>
  <c r="M42" i="7"/>
  <c r="K42" i="7"/>
  <c r="J42" i="7"/>
  <c r="I42" i="7"/>
  <c r="H42" i="7"/>
  <c r="G42" i="7"/>
  <c r="F42" i="7"/>
  <c r="E42" i="7"/>
  <c r="D42" i="7"/>
  <c r="C42" i="7"/>
  <c r="B42" i="7"/>
  <c r="P34" i="7"/>
  <c r="O34" i="7"/>
  <c r="N34" i="7"/>
  <c r="M34" i="7"/>
  <c r="K34" i="7"/>
  <c r="J34" i="7"/>
  <c r="I34" i="7"/>
  <c r="H34" i="7"/>
  <c r="G34" i="7"/>
  <c r="F34" i="7"/>
  <c r="E34" i="7"/>
  <c r="D34" i="7"/>
  <c r="C34" i="7"/>
</calcChain>
</file>

<file path=xl/sharedStrings.xml><?xml version="1.0" encoding="utf-8"?>
<sst xmlns="http://schemas.openxmlformats.org/spreadsheetml/2006/main" count="191" uniqueCount="40">
  <si>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</si>
  <si>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</si>
  <si>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</si>
  <si>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</si>
  <si>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</si>
  <si>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</si>
  <si>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</si>
  <si>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</si>
  <si>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</si>
  <si>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</si>
  <si>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</si>
  <si>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</si>
  <si>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</si>
  <si>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</si>
  <si>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</si>
  <si>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</si>
  <si>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</si>
  <si>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</si>
  <si>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</si>
  <si>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</si>
  <si>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</si>
  <si>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Final
pH (Design- 6.5 to 9.0)</t>
  </si>
  <si>
    <t>Final
BOD (Design - &lt;20 mg/l)</t>
  </si>
  <si>
    <t>Final TSS (Design  - &lt;30 mg/l)</t>
  </si>
  <si>
    <t>Average</t>
  </si>
  <si>
    <t>Source:</t>
  </si>
  <si>
    <t>Logbook of Labarotory at Sewage Treament Plant</t>
  </si>
  <si>
    <t>Min</t>
  </si>
  <si>
    <t>Max</t>
  </si>
  <si>
    <t>NA</t>
  </si>
  <si>
    <t>Naini-2 STP, 42 MLD STP at Prayagraj
 INLET FLOW &amp; QUALITY REPORT</t>
  </si>
  <si>
    <t>Phaphamau STP, 14 MLD STP at Prayagraj
 INLET FLOW &amp; QUALITY REPORT</t>
  </si>
  <si>
    <t>JHUNSI STP, 16 MLD STP at Prayagraj
 INLET FLOW &amp; QUALITY REPORT</t>
  </si>
  <si>
    <t>Daily Feed Quantity  
MLD
(Design-
16 MLD)</t>
  </si>
  <si>
    <t>Daily Feed Quantity  
MLD
(Design-
14 MLD)</t>
  </si>
  <si>
    <t>Daily Feed Quantity  
MLD
(Design-
42 MLD)</t>
  </si>
  <si>
    <t>-</t>
  </si>
  <si>
    <t>From 05.11.2023 to 30.11.2023:
1. Sewage from 13 I&amp;Ds started coming into SPS from 05.11.2023.
2. Due to various issues in I&amp;Ds, Trunk Sewer and overflow at I&amp;D of Bhola Mandir Nalla &amp; Savitri Nalla, sewage received from tapped I&amp;Ds was less.
3. Trivenipuram Nalla is not tapped yet as it is part of Variation related to Jhunsi facility.</t>
  </si>
  <si>
    <t>1. Sewage from 12 I&amp;Ds is coming into SPS.
2. As the sewage received in STP was very dilute, sludge withdrawal from system was not started. Therefore, testing of sludge was not done.
3. Due to various issues in I&amp;Ds, Trunk Sewer and overflow at I&amp;D of Bhola Mandir Nalla &amp; Savitri Nalla, sewage received from tapped I&amp;Ds was less.
4. Trivenipuram Nalla is not tapped yet as it is part of Variation related to Jhunsi facility.</t>
  </si>
  <si>
    <t>From 02.11.2023 to 04.11.2023:
1. Sewage from 12 I&amp;Ds is coming into SPS.
2. Sludge withdrawal from system was started from 02.11.2023.
3. Due to various issues in I&amp;Ds, Trunk Sewer and overflow at I&amp;D of Bhola Mandir Nalla &amp; Savitri Nalla, sewage received from tapped I&amp;Ds was less.
4. Trivenipuram Nalla is not tapped yet as it is part of Variation related to Jhunsi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</si>
</sst>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
      <b/>
      <sz val="10"/>
      <name val="Arial"/>
      <family val="2"/>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1">
    <xf numFmtId="0" fontId="0" fillId="0" borderId="0"/>
  </cellStyleXfs>
  <cellXfs count="81">
    <xf numFmtId="0" fontId="0" fillId="0" borderId="0" xfId="0"/>
    <xf numFmtId="0" fontId="11" fillId="0" borderId="0" xfId="0" applyFont="1" applyAlignment="1">
      <alignment horizontal="center" vertical="center" wrapText="1"/>
    </xf>
    <xf numFmtId="0" fontId="3" fillId="10" borderId="13" xfId="0" applyFont="1" applyFill="1" applyBorder="1" applyAlignment="1">
      <alignment horizontal="center" vertical="center" wrapText="1"/>
    </xf>
    <xf numFmtId="0" fontId="12" fillId="0" borderId="0" xfId="0" applyFont="1" applyAlignment="1">
      <alignment horizontal="center" vertical="center" wrapText="1"/>
    </xf>
    <xf numFmtId="0" fontId="8" fillId="12"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10" borderId="13" xfId="0" applyFont="1" applyFill="1" applyBorder="1" applyAlignment="1">
      <alignment horizontal="center" vertical="center" wrapText="1"/>
    </xf>
    <xf numFmtId="15" fontId="14" fillId="0" borderId="13" xfId="0" applyNumberFormat="1" applyFont="1" applyBorder="1" applyAlignment="1">
      <alignment horizontal="center" vertical="center" wrapText="1"/>
    </xf>
    <xf numFmtId="2" fontId="14" fillId="0" borderId="17" xfId="0" applyNumberFormat="1" applyFont="1" applyBorder="1" applyAlignment="1">
      <alignment horizontal="center"/>
    </xf>
    <xf numFmtId="2" fontId="14" fillId="0" borderId="18" xfId="0" applyNumberFormat="1" applyFont="1" applyBorder="1" applyAlignment="1">
      <alignment horizontal="center"/>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20" xfId="0" applyNumberFormat="1" applyFont="1" applyBorder="1" applyAlignment="1">
      <alignment horizontal="left" vertical="center" wrapText="1"/>
    </xf>
    <xf numFmtId="0" fontId="0" fillId="0" borderId="16" xfId="0" applyBorder="1" applyAlignment="1">
      <alignment horizontal="center" vertical="center"/>
    </xf>
    <xf numFmtId="0" fontId="15" fillId="0" borderId="19" xfId="0" applyFont="1" applyBorder="1" applyAlignment="1">
      <alignment horizontal="center"/>
    </xf>
    <xf numFmtId="0" fontId="15" fillId="0" borderId="10" xfId="0" applyFont="1" applyBorder="1" applyAlignment="1">
      <alignment horizontal="center"/>
    </xf>
    <xf numFmtId="0" fontId="8" fillId="12" borderId="5"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3" xfId="0" applyFont="1" applyFill="1" applyBorder="1" applyAlignment="1">
      <alignment horizontal="center" vertical="center" wrapText="1"/>
    </xf>
    <xf numFmtId="15" fontId="14" fillId="0" borderId="15" xfId="0" applyNumberFormat="1" applyFont="1" applyBorder="1" applyAlignment="1">
      <alignment horizontal="center" vertical="center" wrapText="1"/>
    </xf>
    <xf numFmtId="0" fontId="0" fillId="0" borderId="1" xfId="0" applyBorder="1" applyAlignment="1">
      <alignment horizontal="center" vertical="center"/>
    </xf>
    <xf numFmtId="2" fontId="12" fillId="0" borderId="2" xfId="0" applyNumberFormat="1" applyFont="1" applyBorder="1" applyAlignment="1">
      <alignment vertical="center" wrapText="1"/>
    </xf>
    <xf numFmtId="0" fontId="8" fillId="7" borderId="17" xfId="0" applyFont="1" applyFill="1" applyBorder="1" applyAlignment="1">
      <alignment horizontal="center" vertical="center" wrapText="1"/>
    </xf>
    <xf numFmtId="0" fontId="8" fillId="7" borderId="25" xfId="0" applyFont="1" applyFill="1" applyBorder="1" applyAlignment="1">
      <alignment horizontal="center" vertical="center" wrapText="1"/>
    </xf>
    <xf numFmtId="2" fontId="0" fillId="0" borderId="16" xfId="0" applyNumberFormat="1" applyBorder="1" applyAlignment="1">
      <alignment horizontal="center" vertical="center"/>
    </xf>
    <xf numFmtId="2" fontId="12" fillId="0" borderId="2" xfId="0" applyNumberFormat="1" applyFont="1" applyBorder="1" applyAlignment="1">
      <alignment horizontal="left" vertical="center" wrapText="1"/>
    </xf>
    <xf numFmtId="2" fontId="17" fillId="0" borderId="17" xfId="0" applyNumberFormat="1" applyFont="1" applyBorder="1" applyAlignment="1">
      <alignment horizontal="center"/>
    </xf>
    <xf numFmtId="0" fontId="0" fillId="0" borderId="6" xfId="0" applyBorder="1" applyAlignment="1">
      <alignment horizontal="center" vertical="center"/>
    </xf>
    <xf numFmtId="0" fontId="0" fillId="0" borderId="16" xfId="0" applyBorder="1" applyAlignment="1">
      <alignment horizontal="center"/>
    </xf>
    <xf numFmtId="0" fontId="0" fillId="0" borderId="16" xfId="0" applyBorder="1" applyAlignment="1">
      <alignment horizontal="right" vertical="top" indent="1"/>
    </xf>
    <xf numFmtId="15" fontId="12" fillId="0" borderId="26" xfId="0" applyNumberFormat="1" applyFont="1" applyBorder="1" applyAlignment="1">
      <alignment horizontal="center" vertical="center" wrapText="1"/>
    </xf>
    <xf numFmtId="15" fontId="12" fillId="0" borderId="27" xfId="0" applyNumberFormat="1" applyFont="1" applyBorder="1" applyAlignment="1">
      <alignment horizontal="center" vertical="center" wrapText="1"/>
    </xf>
    <xf numFmtId="15" fontId="14" fillId="0" borderId="9" xfId="0" applyNumberFormat="1" applyFont="1" applyBorder="1" applyAlignment="1">
      <alignment horizontal="center" vertical="center" wrapText="1"/>
    </xf>
    <xf numFmtId="2" fontId="14" fillId="0" borderId="28" xfId="0" applyNumberFormat="1" applyFont="1" applyBorder="1" applyAlignment="1">
      <alignment horizontal="center"/>
    </xf>
    <xf numFmtId="2" fontId="12" fillId="0" borderId="7" xfId="0" applyNumberFormat="1" applyFont="1" applyBorder="1" applyAlignment="1">
      <alignment vertical="center" wrapText="1"/>
    </xf>
    <xf numFmtId="15" fontId="12" fillId="0" borderId="16" xfId="0" applyNumberFormat="1" applyFont="1" applyBorder="1" applyAlignment="1">
      <alignment horizontal="center" vertical="center" wrapText="1"/>
    </xf>
    <xf numFmtId="15" fontId="12" fillId="0" borderId="5" xfId="0" applyNumberFormat="1" applyFont="1" applyBorder="1" applyAlignment="1">
      <alignment horizontal="center" vertical="center" wrapText="1"/>
    </xf>
    <xf numFmtId="2" fontId="12" fillId="0" borderId="20" xfId="0" applyNumberFormat="1" applyFont="1" applyBorder="1" applyAlignment="1">
      <alignment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2" fontId="17" fillId="0" borderId="18" xfId="0" applyNumberFormat="1" applyFont="1" applyBorder="1" applyAlignment="1">
      <alignment horizontal="center"/>
    </xf>
    <xf numFmtId="2" fontId="0" fillId="0" borderId="6" xfId="0" applyNumberFormat="1" applyBorder="1" applyAlignment="1">
      <alignment horizontal="center" vertical="center"/>
    </xf>
    <xf numFmtId="2" fontId="0" fillId="0" borderId="1" xfId="0" applyNumberFormat="1" applyBorder="1" applyAlignment="1">
      <alignment horizontal="center" vertical="center"/>
    </xf>
    <xf numFmtId="0" fontId="0" fillId="0" borderId="4" xfId="0" applyBorder="1" applyAlignment="1">
      <alignment horizontal="center" vertical="center"/>
    </xf>
    <xf numFmtId="15" fontId="12" fillId="0" borderId="32" xfId="0" applyNumberFormat="1" applyFont="1" applyBorder="1" applyAlignment="1">
      <alignment horizontal="center" vertical="center" wrapText="1"/>
    </xf>
    <xf numFmtId="2" fontId="0" fillId="0" borderId="4" xfId="0" applyNumberFormat="1" applyBorder="1" applyAlignment="1">
      <alignment horizontal="center" vertical="center"/>
    </xf>
    <xf numFmtId="2" fontId="0" fillId="0" borderId="0" xfId="0" applyNumberForma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5" xfId="0" applyFont="1" applyFill="1" applyBorder="1" applyAlignment="1">
      <alignment horizontal="center" vertical="center" wrapText="1"/>
    </xf>
    <xf numFmtId="0" fontId="13" fillId="0" borderId="6" xfId="0" applyFont="1" applyBorder="1"/>
    <xf numFmtId="0" fontId="13" fillId="0" borderId="1" xfId="0" applyFont="1" applyBorder="1"/>
    <xf numFmtId="0" fontId="13" fillId="0" borderId="7" xfId="0" applyFont="1" applyBorder="1"/>
    <xf numFmtId="0" fontId="3" fillId="3" borderId="8" xfId="0" applyFont="1" applyFill="1" applyBorder="1" applyAlignment="1">
      <alignment horizontal="center" vertical="center" wrapText="1"/>
    </xf>
    <xf numFmtId="0" fontId="2" fillId="0" borderId="14" xfId="0" applyFont="1" applyBorder="1"/>
    <xf numFmtId="0" fontId="3" fillId="4" borderId="9" xfId="0" applyFont="1" applyFill="1" applyBorder="1" applyAlignment="1">
      <alignment horizontal="center" vertical="center" wrapText="1"/>
    </xf>
    <xf numFmtId="0" fontId="4" fillId="5" borderId="10" xfId="0" applyFont="1" applyFill="1" applyBorder="1"/>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6" fillId="7" borderId="9" xfId="0" applyFont="1" applyFill="1" applyBorder="1" applyAlignment="1">
      <alignment horizontal="center" vertical="center" wrapText="1"/>
    </xf>
    <xf numFmtId="0" fontId="2" fillId="0" borderId="10" xfId="0" applyFont="1" applyBorder="1"/>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6" fillId="9" borderId="9"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1" borderId="8" xfId="0" applyFont="1" applyFill="1" applyBorder="1" applyAlignment="1">
      <alignment horizontal="center" vertical="center" wrapText="1"/>
    </xf>
    <xf numFmtId="2" fontId="12" fillId="0" borderId="31" xfId="0" applyNumberFormat="1" applyFont="1" applyBorder="1" applyAlignment="1">
      <alignment horizontal="left" vertical="center" wrapText="1"/>
    </xf>
    <xf numFmtId="0" fontId="2" fillId="0" borderId="21" xfId="0" applyFont="1" applyBorder="1"/>
    <xf numFmtId="2" fontId="12" fillId="0" borderId="33" xfId="0" applyNumberFormat="1" applyFont="1" applyBorder="1" applyAlignment="1">
      <alignment horizontal="left" vertical="center" wrapText="1"/>
    </xf>
    <xf numFmtId="2" fontId="12" fillId="0" borderId="19"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FA95C5EC-6048-40E3-9B90-1A2818C8A11C}"/>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184150</xdr:colOff>
      <xdr:row>0</xdr:row>
      <xdr:rowOff>0</xdr:rowOff>
    </xdr:from>
    <xdr:to>
      <xdr:col>16</xdr:col>
      <xdr:colOff>1474004</xdr:colOff>
      <xdr:row>0</xdr:row>
      <xdr:rowOff>796085</xdr:rowOff>
    </xdr:to>
    <xdr:pic>
      <xdr:nvPicPr>
        <xdr:cNvPr id="4" name="Picture 3">
          <a:extLst>
            <a:ext uri="{FF2B5EF4-FFF2-40B4-BE49-F238E27FC236}">
              <a16:creationId xmlns:a16="http://schemas.microsoft.com/office/drawing/2014/main" id="{614A5F90-4985-4C1A-A635-6A6E9CEA8F6B}"/>
            </a:ext>
          </a:extLst>
        </xdr:cNvPr>
        <xdr:cNvPicPr>
          <a:picLocks noChangeAspect="1"/>
        </xdr:cNvPicPr>
      </xdr:nvPicPr>
      <xdr:blipFill>
        <a:blip xmlns:r="http://schemas.openxmlformats.org/officeDocument/2006/relationships" r:embed="rId2"/>
        <a:stretch>
          <a:fillRect/>
        </a:stretch>
      </xdr:blipFill>
      <xdr:spPr>
        <a:xfrm>
          <a:off x="9163050" y="0"/>
          <a:ext cx="2026454" cy="796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4" name="image1.jpg">
          <a:extLst>
            <a:ext uri="{FF2B5EF4-FFF2-40B4-BE49-F238E27FC236}">
              <a16:creationId xmlns:a16="http://schemas.microsoft.com/office/drawing/2014/main" id="{265A07E3-4579-4CD9-8599-776F3F1D8934}"/>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twoCellAnchor editAs="oneCell">
    <xdr:from>
      <xdr:col>15</xdr:col>
      <xdr:colOff>220980</xdr:colOff>
      <xdr:row>0</xdr:row>
      <xdr:rowOff>38100</xdr:rowOff>
    </xdr:from>
    <xdr:to>
      <xdr:col>16</xdr:col>
      <xdr:colOff>1504484</xdr:colOff>
      <xdr:row>0</xdr:row>
      <xdr:rowOff>834185</xdr:rowOff>
    </xdr:to>
    <xdr:pic>
      <xdr:nvPicPr>
        <xdr:cNvPr id="6" name="Picture 5">
          <a:extLst>
            <a:ext uri="{FF2B5EF4-FFF2-40B4-BE49-F238E27FC236}">
              <a16:creationId xmlns:a16="http://schemas.microsoft.com/office/drawing/2014/main" id="{E725D22B-85DC-4442-8504-E8C2736F9D11}"/>
            </a:ext>
          </a:extLst>
        </xdr:cNvPr>
        <xdr:cNvPicPr>
          <a:picLocks noChangeAspect="1"/>
        </xdr:cNvPicPr>
      </xdr:nvPicPr>
      <xdr:blipFill>
        <a:blip xmlns:r="http://schemas.openxmlformats.org/officeDocument/2006/relationships" r:embed="rId2"/>
        <a:stretch>
          <a:fillRect/>
        </a:stretch>
      </xdr:blipFill>
      <xdr:spPr>
        <a:xfrm>
          <a:off x="9136380" y="38100"/>
          <a:ext cx="2015024" cy="79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70485</xdr:colOff>
      <xdr:row>0</xdr:row>
      <xdr:rowOff>70484</xdr:rowOff>
    </xdr:from>
    <xdr:ext cx="874395" cy="729615"/>
    <xdr:pic>
      <xdr:nvPicPr>
        <xdr:cNvPr id="2" name="image1.jpg">
          <a:extLst>
            <a:ext uri="{FF2B5EF4-FFF2-40B4-BE49-F238E27FC236}">
              <a16:creationId xmlns:a16="http://schemas.microsoft.com/office/drawing/2014/main" id="{EF94FEF1-BD98-4256-B2E2-66717C5D4012}"/>
            </a:ext>
          </a:extLst>
        </xdr:cNvPr>
        <xdr:cNvPicPr preferRelativeResize="0"/>
      </xdr:nvPicPr>
      <xdr:blipFill>
        <a:blip xmlns:r="http://schemas.openxmlformats.org/officeDocument/2006/relationships" r:embed="rId1" cstate="print"/>
        <a:stretch>
          <a:fillRect/>
        </a:stretch>
      </xdr:blipFill>
      <xdr:spPr>
        <a:xfrm>
          <a:off x="70485" y="70484"/>
          <a:ext cx="874395" cy="729615"/>
        </a:xfrm>
        <a:prstGeom prst="rect">
          <a:avLst/>
        </a:prstGeom>
        <a:noFill/>
      </xdr:spPr>
    </xdr:pic>
    <xdr:clientData fLocksWithSheet="0"/>
  </xdr:oneCellAnchor>
  <xdr:twoCellAnchor editAs="oneCell">
    <xdr:from>
      <xdr:col>15</xdr:col>
      <xdr:colOff>219710</xdr:colOff>
      <xdr:row>0</xdr:row>
      <xdr:rowOff>55881</xdr:rowOff>
    </xdr:from>
    <xdr:to>
      <xdr:col>16</xdr:col>
      <xdr:colOff>1503214</xdr:colOff>
      <xdr:row>0</xdr:row>
      <xdr:rowOff>836931</xdr:rowOff>
    </xdr:to>
    <xdr:pic>
      <xdr:nvPicPr>
        <xdr:cNvPr id="3" name="Picture 2">
          <a:extLst>
            <a:ext uri="{FF2B5EF4-FFF2-40B4-BE49-F238E27FC236}">
              <a16:creationId xmlns:a16="http://schemas.microsoft.com/office/drawing/2014/main" id="{84D9C85B-9D01-408A-8B4E-DF6183FC5DF7}"/>
            </a:ext>
          </a:extLst>
        </xdr:cNvPr>
        <xdr:cNvPicPr>
          <a:picLocks noChangeAspect="1"/>
        </xdr:cNvPicPr>
      </xdr:nvPicPr>
      <xdr:blipFill>
        <a:blip xmlns:r="http://schemas.openxmlformats.org/officeDocument/2006/relationships" r:embed="rId2"/>
        <a:stretch>
          <a:fillRect/>
        </a:stretch>
      </xdr:blipFill>
      <xdr:spPr>
        <a:xfrm>
          <a:off x="9135110" y="55881"/>
          <a:ext cx="2015024"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2EE4-4696-4301-BF86-C1EA47D94067}">
  <sheetPr>
    <tabColor rgb="FF92D050"/>
  </sheetPr>
  <dimension ref="A1:AT44"/>
  <sheetViews>
    <sheetView tabSelected="1" zoomScaleNormal="100" workbookViewId="0">
      <selection activeCell="F37" sqref="F37"/>
    </sheetView>
  </sheetViews>
  <sheetFormatPr defaultRowHeight="14.4" x14ac:dyDescent="0.3"/>
  <cols>
    <col min="1" max="1" width="10.21875" customWidth="1"/>
    <col min="2" max="2" width="8.5546875" customWidth="1"/>
    <col min="3" max="3" width="7.5546875" bestFit="1" customWidth="1"/>
    <col min="4" max="6" width="8.33203125" customWidth="1"/>
    <col min="9" max="9" width="8.77734375" customWidth="1"/>
    <col min="11" max="11" width="8.77734375" customWidth="1"/>
    <col min="15" max="15" width="8.33203125" customWidth="1"/>
    <col min="16" max="16" width="10.5546875" customWidth="1"/>
    <col min="17" max="17" width="22.5546875" customWidth="1"/>
  </cols>
  <sheetData>
    <row r="1" spans="1:46" ht="69.75" customHeight="1" thickBot="1" x14ac:dyDescent="0.6">
      <c r="A1" s="59" t="s">
        <v>30</v>
      </c>
      <c r="B1" s="60"/>
      <c r="C1" s="60"/>
      <c r="D1" s="60"/>
      <c r="E1" s="60"/>
      <c r="F1" s="60"/>
      <c r="G1" s="60"/>
      <c r="H1" s="61"/>
      <c r="I1" s="61"/>
      <c r="J1" s="60"/>
      <c r="K1" s="60"/>
      <c r="L1" s="60"/>
      <c r="M1" s="60"/>
      <c r="N1" s="60"/>
      <c r="O1" s="60"/>
      <c r="P1" s="60"/>
      <c r="Q1" s="6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3" t="s">
        <v>0</v>
      </c>
      <c r="B2" s="65" t="s">
        <v>35</v>
      </c>
      <c r="C2" s="66"/>
      <c r="D2" s="67" t="s">
        <v>1</v>
      </c>
      <c r="E2" s="68"/>
      <c r="F2" s="69" t="s">
        <v>2</v>
      </c>
      <c r="G2" s="70"/>
      <c r="H2" s="71" t="s">
        <v>3</v>
      </c>
      <c r="I2" s="72"/>
      <c r="J2" s="73" t="s">
        <v>4</v>
      </c>
      <c r="K2" s="70"/>
      <c r="L2" s="74" t="s">
        <v>5</v>
      </c>
      <c r="M2" s="70"/>
      <c r="N2" s="2" t="s">
        <v>6</v>
      </c>
      <c r="O2" s="74" t="s">
        <v>7</v>
      </c>
      <c r="P2" s="75"/>
      <c r="Q2" s="76"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8"/>
      <c r="B3" s="20" t="s">
        <v>9</v>
      </c>
      <c r="C3" s="21" t="s">
        <v>10</v>
      </c>
      <c r="D3" s="22" t="s">
        <v>11</v>
      </c>
      <c r="E3" s="22" t="s">
        <v>21</v>
      </c>
      <c r="F3" s="23" t="s">
        <v>12</v>
      </c>
      <c r="G3" s="24" t="s">
        <v>22</v>
      </c>
      <c r="H3" s="25" t="s">
        <v>13</v>
      </c>
      <c r="I3" s="25" t="s">
        <v>14</v>
      </c>
      <c r="J3" s="26" t="s">
        <v>15</v>
      </c>
      <c r="K3" s="26" t="s">
        <v>23</v>
      </c>
      <c r="L3" s="27" t="s">
        <v>16</v>
      </c>
      <c r="M3" s="28" t="s">
        <v>17</v>
      </c>
      <c r="N3" s="28" t="s">
        <v>18</v>
      </c>
      <c r="O3" s="28" t="s">
        <v>19</v>
      </c>
      <c r="P3" s="28" t="s">
        <v>20</v>
      </c>
      <c r="Q3" s="78"/>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0">
        <v>45231</v>
      </c>
      <c r="B4" s="30">
        <f>C4*1000</f>
        <v>38540</v>
      </c>
      <c r="C4" s="52">
        <v>38.54</v>
      </c>
      <c r="D4" s="52">
        <v>7.72</v>
      </c>
      <c r="E4" s="52">
        <v>7.86</v>
      </c>
      <c r="F4" s="30">
        <v>160</v>
      </c>
      <c r="G4" s="30">
        <v>21</v>
      </c>
      <c r="H4" s="30">
        <v>310</v>
      </c>
      <c r="I4" s="30">
        <v>42</v>
      </c>
      <c r="J4" s="30">
        <v>260</v>
      </c>
      <c r="K4" s="30">
        <v>24</v>
      </c>
      <c r="L4" s="30" t="s">
        <v>29</v>
      </c>
      <c r="M4" s="30">
        <v>600</v>
      </c>
      <c r="N4" s="30">
        <v>0.2</v>
      </c>
      <c r="O4" s="52">
        <v>24.84</v>
      </c>
      <c r="P4" s="30">
        <v>1200000</v>
      </c>
      <c r="Q4" s="35"/>
    </row>
    <row r="5" spans="1:46" x14ac:dyDescent="0.3">
      <c r="A5" s="41">
        <v>45232</v>
      </c>
      <c r="B5" s="17">
        <f t="shared" ref="B5:B33" si="0">C5*1000</f>
        <v>36010</v>
      </c>
      <c r="C5" s="34">
        <v>36.01</v>
      </c>
      <c r="D5" s="34">
        <v>7.74</v>
      </c>
      <c r="E5" s="34">
        <v>7.89</v>
      </c>
      <c r="F5" s="17">
        <v>155</v>
      </c>
      <c r="G5" s="17">
        <v>20</v>
      </c>
      <c r="H5" s="17">
        <v>322</v>
      </c>
      <c r="I5" s="17">
        <v>41</v>
      </c>
      <c r="J5" s="17">
        <v>275</v>
      </c>
      <c r="K5" s="17">
        <v>21</v>
      </c>
      <c r="L5" s="17" t="s">
        <v>29</v>
      </c>
      <c r="M5" s="17">
        <v>500</v>
      </c>
      <c r="N5" s="17">
        <v>0.2</v>
      </c>
      <c r="O5" s="34">
        <v>25.11</v>
      </c>
      <c r="P5" s="17">
        <v>1700000</v>
      </c>
      <c r="Q5" s="16"/>
    </row>
    <row r="6" spans="1:46" x14ac:dyDescent="0.3">
      <c r="A6" s="41">
        <v>45233</v>
      </c>
      <c r="B6" s="17">
        <f t="shared" si="0"/>
        <v>37140</v>
      </c>
      <c r="C6" s="34">
        <v>37.14</v>
      </c>
      <c r="D6" s="34">
        <v>7.7</v>
      </c>
      <c r="E6" s="34">
        <v>7.91</v>
      </c>
      <c r="F6" s="17">
        <v>165</v>
      </c>
      <c r="G6" s="17">
        <v>21</v>
      </c>
      <c r="H6" s="17">
        <v>330</v>
      </c>
      <c r="I6" s="17">
        <v>44</v>
      </c>
      <c r="J6" s="17">
        <v>282</v>
      </c>
      <c r="K6" s="17">
        <v>20</v>
      </c>
      <c r="L6" s="17" t="s">
        <v>29</v>
      </c>
      <c r="M6" s="17">
        <v>400</v>
      </c>
      <c r="N6" s="17">
        <v>0.3</v>
      </c>
      <c r="O6" s="34">
        <v>24.68</v>
      </c>
      <c r="P6" s="17">
        <v>1200000</v>
      </c>
      <c r="Q6" s="16"/>
    </row>
    <row r="7" spans="1:46" x14ac:dyDescent="0.3">
      <c r="A7" s="41">
        <v>45234</v>
      </c>
      <c r="B7" s="17">
        <f t="shared" si="0"/>
        <v>37400</v>
      </c>
      <c r="C7" s="34">
        <v>37.4</v>
      </c>
      <c r="D7" s="34">
        <v>7.68</v>
      </c>
      <c r="E7" s="34">
        <v>7.87</v>
      </c>
      <c r="F7" s="17">
        <v>160</v>
      </c>
      <c r="G7" s="17">
        <v>23</v>
      </c>
      <c r="H7" s="17">
        <v>320</v>
      </c>
      <c r="I7" s="17">
        <v>48</v>
      </c>
      <c r="J7" s="17">
        <v>273</v>
      </c>
      <c r="K7" s="17">
        <v>22</v>
      </c>
      <c r="L7" s="17" t="s">
        <v>29</v>
      </c>
      <c r="M7" s="17">
        <v>600</v>
      </c>
      <c r="N7" s="17">
        <v>0.2</v>
      </c>
      <c r="O7" s="34">
        <v>25.2</v>
      </c>
      <c r="P7" s="17">
        <v>1400000</v>
      </c>
      <c r="Q7" s="16"/>
    </row>
    <row r="8" spans="1:46" x14ac:dyDescent="0.3">
      <c r="A8" s="41">
        <v>45235</v>
      </c>
      <c r="B8" s="17">
        <f t="shared" si="0"/>
        <v>39280</v>
      </c>
      <c r="C8" s="34">
        <v>39.28</v>
      </c>
      <c r="D8" s="34">
        <v>7.77</v>
      </c>
      <c r="E8" s="34">
        <v>7.89</v>
      </c>
      <c r="F8" s="17">
        <v>155</v>
      </c>
      <c r="G8" s="17">
        <v>22</v>
      </c>
      <c r="H8" s="17">
        <v>325</v>
      </c>
      <c r="I8" s="17">
        <v>46</v>
      </c>
      <c r="J8" s="17">
        <v>278</v>
      </c>
      <c r="K8" s="17">
        <v>21</v>
      </c>
      <c r="L8" s="17" t="s">
        <v>29</v>
      </c>
      <c r="M8" s="17">
        <v>700</v>
      </c>
      <c r="N8" s="17">
        <v>0.3</v>
      </c>
      <c r="O8" s="34">
        <v>23.87</v>
      </c>
      <c r="P8" s="17">
        <v>1100000</v>
      </c>
      <c r="Q8" s="16"/>
    </row>
    <row r="9" spans="1:46" x14ac:dyDescent="0.3">
      <c r="A9" s="41">
        <v>45236</v>
      </c>
      <c r="B9" s="17">
        <f t="shared" si="0"/>
        <v>36850</v>
      </c>
      <c r="C9" s="34">
        <v>36.85</v>
      </c>
      <c r="D9" s="34">
        <v>7.78</v>
      </c>
      <c r="E9" s="34">
        <v>7.87</v>
      </c>
      <c r="F9" s="17">
        <v>160</v>
      </c>
      <c r="G9" s="17">
        <v>24</v>
      </c>
      <c r="H9" s="17">
        <v>340</v>
      </c>
      <c r="I9" s="17">
        <v>45</v>
      </c>
      <c r="J9" s="17">
        <v>284</v>
      </c>
      <c r="K9" s="17">
        <v>23</v>
      </c>
      <c r="L9" s="17" t="s">
        <v>29</v>
      </c>
      <c r="M9" s="17">
        <v>600</v>
      </c>
      <c r="N9" s="17">
        <v>0.2</v>
      </c>
      <c r="O9" s="34">
        <v>24.21</v>
      </c>
      <c r="P9" s="17">
        <v>1300000</v>
      </c>
      <c r="Q9" s="16"/>
    </row>
    <row r="10" spans="1:46" x14ac:dyDescent="0.3">
      <c r="A10" s="41">
        <v>45237</v>
      </c>
      <c r="B10" s="17">
        <f t="shared" si="0"/>
        <v>37500</v>
      </c>
      <c r="C10" s="34">
        <v>37.5</v>
      </c>
      <c r="D10" s="34">
        <v>7.72</v>
      </c>
      <c r="E10" s="34">
        <v>7.88</v>
      </c>
      <c r="F10" s="17">
        <v>165</v>
      </c>
      <c r="G10" s="17">
        <v>22</v>
      </c>
      <c r="H10" s="17">
        <v>334</v>
      </c>
      <c r="I10" s="17">
        <v>46</v>
      </c>
      <c r="J10" s="17">
        <v>280</v>
      </c>
      <c r="K10" s="17">
        <v>20</v>
      </c>
      <c r="L10" s="17" t="s">
        <v>29</v>
      </c>
      <c r="M10" s="17">
        <v>400</v>
      </c>
      <c r="N10" s="17">
        <v>0.3</v>
      </c>
      <c r="O10" s="34">
        <v>24.4</v>
      </c>
      <c r="P10" s="17">
        <v>1400000</v>
      </c>
      <c r="Q10" s="16"/>
    </row>
    <row r="11" spans="1:46" x14ac:dyDescent="0.3">
      <c r="A11" s="41">
        <v>45238</v>
      </c>
      <c r="B11" s="38">
        <f t="shared" si="0"/>
        <v>38890</v>
      </c>
      <c r="C11" s="34">
        <v>38.89</v>
      </c>
      <c r="D11" s="34">
        <v>7.74</v>
      </c>
      <c r="E11" s="34">
        <v>7.86</v>
      </c>
      <c r="F11" s="17">
        <v>155</v>
      </c>
      <c r="G11" s="17">
        <v>21</v>
      </c>
      <c r="H11" s="17">
        <v>320</v>
      </c>
      <c r="I11" s="17">
        <v>44</v>
      </c>
      <c r="J11" s="17">
        <v>267</v>
      </c>
      <c r="K11" s="17">
        <v>23</v>
      </c>
      <c r="L11" s="17" t="s">
        <v>29</v>
      </c>
      <c r="M11" s="17">
        <v>500</v>
      </c>
      <c r="N11" s="17">
        <v>0.2</v>
      </c>
      <c r="O11" s="34">
        <v>25.14</v>
      </c>
      <c r="P11" s="17">
        <v>1200000</v>
      </c>
      <c r="Q11" s="16"/>
    </row>
    <row r="12" spans="1:46" x14ac:dyDescent="0.3">
      <c r="A12" s="41">
        <v>45239</v>
      </c>
      <c r="B12" s="38">
        <f t="shared" si="0"/>
        <v>39160</v>
      </c>
      <c r="C12" s="34">
        <v>39.159999999999997</v>
      </c>
      <c r="D12" s="34">
        <v>7.82</v>
      </c>
      <c r="E12" s="34">
        <v>7.92</v>
      </c>
      <c r="F12" s="17">
        <v>160</v>
      </c>
      <c r="G12" s="17">
        <v>20</v>
      </c>
      <c r="H12" s="17">
        <v>344</v>
      </c>
      <c r="I12" s="17">
        <v>40</v>
      </c>
      <c r="J12" s="17">
        <v>282</v>
      </c>
      <c r="K12" s="17">
        <v>21</v>
      </c>
      <c r="L12" s="17" t="s">
        <v>29</v>
      </c>
      <c r="M12" s="17">
        <v>400</v>
      </c>
      <c r="N12" s="17">
        <v>0.3</v>
      </c>
      <c r="O12" s="34">
        <v>24.37</v>
      </c>
      <c r="P12" s="17">
        <v>1700000</v>
      </c>
      <c r="Q12" s="16"/>
    </row>
    <row r="13" spans="1:46" x14ac:dyDescent="0.3">
      <c r="A13" s="41">
        <v>45240</v>
      </c>
      <c r="B13" s="38">
        <f t="shared" si="0"/>
        <v>39170</v>
      </c>
      <c r="C13" s="34">
        <v>39.17</v>
      </c>
      <c r="D13" s="34">
        <v>7.74</v>
      </c>
      <c r="E13" s="34">
        <v>7.89</v>
      </c>
      <c r="F13" s="17">
        <v>165</v>
      </c>
      <c r="G13" s="17">
        <v>22</v>
      </c>
      <c r="H13" s="17">
        <v>332</v>
      </c>
      <c r="I13" s="17">
        <v>42</v>
      </c>
      <c r="J13" s="17">
        <v>276</v>
      </c>
      <c r="K13" s="17">
        <v>20</v>
      </c>
      <c r="L13" s="17" t="s">
        <v>29</v>
      </c>
      <c r="M13" s="17">
        <v>600</v>
      </c>
      <c r="N13" s="17">
        <v>0.2</v>
      </c>
      <c r="O13" s="34">
        <v>23.86</v>
      </c>
      <c r="P13" s="17">
        <v>1300000</v>
      </c>
      <c r="Q13" s="16"/>
    </row>
    <row r="14" spans="1:46" x14ac:dyDescent="0.3">
      <c r="A14" s="41">
        <v>45241</v>
      </c>
      <c r="B14" s="38">
        <f t="shared" si="0"/>
        <v>40220</v>
      </c>
      <c r="C14" s="34">
        <v>40.22</v>
      </c>
      <c r="D14" s="34">
        <v>7.71</v>
      </c>
      <c r="E14" s="34">
        <v>7.86</v>
      </c>
      <c r="F14" s="17">
        <v>170</v>
      </c>
      <c r="G14" s="17">
        <v>21</v>
      </c>
      <c r="H14" s="17">
        <v>340</v>
      </c>
      <c r="I14" s="17">
        <v>44</v>
      </c>
      <c r="J14" s="17">
        <v>283</v>
      </c>
      <c r="K14" s="17">
        <v>24</v>
      </c>
      <c r="L14" s="17" t="s">
        <v>29</v>
      </c>
      <c r="M14" s="17">
        <v>700</v>
      </c>
      <c r="N14" s="17">
        <v>0.2</v>
      </c>
      <c r="O14" s="34">
        <v>24.06</v>
      </c>
      <c r="P14" s="17">
        <v>1100000</v>
      </c>
      <c r="Q14" s="16"/>
    </row>
    <row r="15" spans="1:46" x14ac:dyDescent="0.3">
      <c r="A15" s="41">
        <v>45242</v>
      </c>
      <c r="B15" s="38">
        <f t="shared" si="0"/>
        <v>40540</v>
      </c>
      <c r="C15" s="34">
        <v>40.54</v>
      </c>
      <c r="D15" s="34">
        <v>7.69</v>
      </c>
      <c r="E15" s="34">
        <v>7.88</v>
      </c>
      <c r="F15" s="17">
        <v>175</v>
      </c>
      <c r="G15" s="17">
        <v>22</v>
      </c>
      <c r="H15" s="17">
        <v>368</v>
      </c>
      <c r="I15" s="17">
        <v>43</v>
      </c>
      <c r="J15" s="17">
        <v>288</v>
      </c>
      <c r="K15" s="17">
        <v>23</v>
      </c>
      <c r="L15" s="17" t="s">
        <v>29</v>
      </c>
      <c r="M15" s="17">
        <v>500</v>
      </c>
      <c r="N15" s="17">
        <v>0.2</v>
      </c>
      <c r="O15" s="34">
        <v>24.14</v>
      </c>
      <c r="P15" s="17">
        <v>1400000</v>
      </c>
      <c r="Q15" s="16"/>
    </row>
    <row r="16" spans="1:46" x14ac:dyDescent="0.3">
      <c r="A16" s="41">
        <v>45243</v>
      </c>
      <c r="B16" s="38">
        <f t="shared" si="0"/>
        <v>39550</v>
      </c>
      <c r="C16" s="34">
        <v>39.549999999999997</v>
      </c>
      <c r="D16" s="34">
        <v>7.67</v>
      </c>
      <c r="E16" s="34">
        <v>7.85</v>
      </c>
      <c r="F16" s="17">
        <v>175</v>
      </c>
      <c r="G16" s="17">
        <v>20</v>
      </c>
      <c r="H16" s="17">
        <v>350</v>
      </c>
      <c r="I16" s="17">
        <v>46</v>
      </c>
      <c r="J16" s="17">
        <v>291</v>
      </c>
      <c r="K16" s="17">
        <v>25</v>
      </c>
      <c r="L16" s="17" t="s">
        <v>29</v>
      </c>
      <c r="M16" s="17">
        <v>700</v>
      </c>
      <c r="N16" s="17">
        <v>0.3</v>
      </c>
      <c r="O16" s="34">
        <v>23.91</v>
      </c>
      <c r="P16" s="17">
        <v>1200000</v>
      </c>
      <c r="Q16" s="16"/>
    </row>
    <row r="17" spans="1:17" x14ac:dyDescent="0.3">
      <c r="A17" s="41">
        <v>45244</v>
      </c>
      <c r="B17" s="38">
        <f t="shared" si="0"/>
        <v>38080</v>
      </c>
      <c r="C17" s="34">
        <v>38.08</v>
      </c>
      <c r="D17" s="34">
        <v>7.68</v>
      </c>
      <c r="E17" s="34">
        <v>7.87</v>
      </c>
      <c r="F17" s="17">
        <v>160</v>
      </c>
      <c r="G17" s="17">
        <v>18</v>
      </c>
      <c r="H17" s="17">
        <v>328</v>
      </c>
      <c r="I17" s="17">
        <v>44</v>
      </c>
      <c r="J17" s="17">
        <v>293</v>
      </c>
      <c r="K17" s="17">
        <v>24</v>
      </c>
      <c r="L17" s="17" t="s">
        <v>29</v>
      </c>
      <c r="M17" s="17">
        <v>600</v>
      </c>
      <c r="N17" s="17">
        <v>0.2</v>
      </c>
      <c r="O17" s="34">
        <v>24.35</v>
      </c>
      <c r="P17" s="17">
        <v>1700000</v>
      </c>
      <c r="Q17" s="16"/>
    </row>
    <row r="18" spans="1:17" x14ac:dyDescent="0.3">
      <c r="A18" s="41">
        <v>45245</v>
      </c>
      <c r="B18" s="39">
        <f t="shared" si="0"/>
        <v>37200</v>
      </c>
      <c r="C18" s="34">
        <v>37.200000000000003</v>
      </c>
      <c r="D18" s="34">
        <v>7.66</v>
      </c>
      <c r="E18" s="34">
        <v>7.84</v>
      </c>
      <c r="F18" s="17">
        <v>165</v>
      </c>
      <c r="G18" s="17">
        <v>19</v>
      </c>
      <c r="H18" s="17">
        <v>318</v>
      </c>
      <c r="I18" s="17">
        <v>45</v>
      </c>
      <c r="J18" s="17">
        <v>275</v>
      </c>
      <c r="K18" s="17">
        <v>26</v>
      </c>
      <c r="L18" s="17" t="s">
        <v>29</v>
      </c>
      <c r="M18" s="17">
        <v>700</v>
      </c>
      <c r="N18" s="17">
        <v>0.2</v>
      </c>
      <c r="O18" s="34">
        <v>23.81</v>
      </c>
      <c r="P18" s="17">
        <v>1400000</v>
      </c>
      <c r="Q18" s="16"/>
    </row>
    <row r="19" spans="1:17" x14ac:dyDescent="0.3">
      <c r="A19" s="41">
        <v>45246</v>
      </c>
      <c r="B19" s="38">
        <f t="shared" si="0"/>
        <v>37630</v>
      </c>
      <c r="C19" s="34">
        <v>37.630000000000003</v>
      </c>
      <c r="D19" s="34">
        <v>7.64</v>
      </c>
      <c r="E19" s="34">
        <v>7.85</v>
      </c>
      <c r="F19" s="17">
        <v>155</v>
      </c>
      <c r="G19" s="17">
        <v>20</v>
      </c>
      <c r="H19" s="17">
        <v>322</v>
      </c>
      <c r="I19" s="17">
        <v>44</v>
      </c>
      <c r="J19" s="17">
        <v>278</v>
      </c>
      <c r="K19" s="17">
        <v>25</v>
      </c>
      <c r="L19" s="17" t="s">
        <v>29</v>
      </c>
      <c r="M19" s="17">
        <v>500</v>
      </c>
      <c r="N19" s="17">
        <v>0.3</v>
      </c>
      <c r="O19" s="34">
        <v>24.3</v>
      </c>
      <c r="P19" s="17">
        <v>1300000</v>
      </c>
      <c r="Q19" s="16"/>
    </row>
    <row r="20" spans="1:17" x14ac:dyDescent="0.3">
      <c r="A20" s="41">
        <v>45247</v>
      </c>
      <c r="B20" s="38">
        <f t="shared" si="0"/>
        <v>38420</v>
      </c>
      <c r="C20" s="34">
        <v>38.42</v>
      </c>
      <c r="D20" s="34">
        <v>7.62</v>
      </c>
      <c r="E20" s="34">
        <v>7.84</v>
      </c>
      <c r="F20" s="17">
        <v>160</v>
      </c>
      <c r="G20" s="17">
        <v>19</v>
      </c>
      <c r="H20" s="17">
        <v>344</v>
      </c>
      <c r="I20" s="17">
        <v>40</v>
      </c>
      <c r="J20" s="17">
        <v>283</v>
      </c>
      <c r="K20" s="17">
        <v>20</v>
      </c>
      <c r="L20" s="17" t="s">
        <v>29</v>
      </c>
      <c r="M20" s="17">
        <v>600</v>
      </c>
      <c r="N20" s="17">
        <v>0.3</v>
      </c>
      <c r="O20" s="34">
        <v>25.07</v>
      </c>
      <c r="P20" s="17">
        <v>1200000</v>
      </c>
      <c r="Q20" s="16"/>
    </row>
    <row r="21" spans="1:17" x14ac:dyDescent="0.3">
      <c r="A21" s="41">
        <v>45248</v>
      </c>
      <c r="B21" s="38">
        <f t="shared" si="0"/>
        <v>37660</v>
      </c>
      <c r="C21" s="34">
        <v>37.659999999999997</v>
      </c>
      <c r="D21" s="34">
        <v>7.7</v>
      </c>
      <c r="E21" s="34">
        <v>7.9</v>
      </c>
      <c r="F21" s="17">
        <v>175</v>
      </c>
      <c r="G21" s="17">
        <v>18</v>
      </c>
      <c r="H21" s="17">
        <v>350</v>
      </c>
      <c r="I21" s="17">
        <v>38</v>
      </c>
      <c r="J21" s="17">
        <v>288</v>
      </c>
      <c r="K21" s="17">
        <v>17</v>
      </c>
      <c r="L21" s="17" t="s">
        <v>29</v>
      </c>
      <c r="M21" s="17">
        <v>400</v>
      </c>
      <c r="N21" s="17">
        <v>0.2</v>
      </c>
      <c r="O21" s="34">
        <v>24.61</v>
      </c>
      <c r="P21" s="17">
        <v>1300000</v>
      </c>
      <c r="Q21" s="16"/>
    </row>
    <row r="22" spans="1:17" x14ac:dyDescent="0.3">
      <c r="A22" s="41">
        <v>45249</v>
      </c>
      <c r="B22" s="38">
        <f t="shared" si="0"/>
        <v>39340</v>
      </c>
      <c r="C22" s="34">
        <v>39.340000000000003</v>
      </c>
      <c r="D22" s="34">
        <v>7.79</v>
      </c>
      <c r="E22" s="34">
        <v>7.89</v>
      </c>
      <c r="F22" s="17">
        <v>170</v>
      </c>
      <c r="G22" s="17">
        <v>19</v>
      </c>
      <c r="H22" s="17">
        <v>352</v>
      </c>
      <c r="I22" s="17">
        <v>44</v>
      </c>
      <c r="J22" s="17">
        <v>280</v>
      </c>
      <c r="K22" s="17">
        <v>16</v>
      </c>
      <c r="L22" s="17" t="s">
        <v>29</v>
      </c>
      <c r="M22" s="17">
        <v>700</v>
      </c>
      <c r="N22" s="17">
        <v>0.3</v>
      </c>
      <c r="O22" s="34">
        <v>24.1</v>
      </c>
      <c r="P22" s="17">
        <v>1400000</v>
      </c>
      <c r="Q22" s="16"/>
    </row>
    <row r="23" spans="1:17" x14ac:dyDescent="0.3">
      <c r="A23" s="41">
        <v>45250</v>
      </c>
      <c r="B23" s="38">
        <f t="shared" si="0"/>
        <v>39300</v>
      </c>
      <c r="C23" s="34">
        <v>39.299999999999997</v>
      </c>
      <c r="D23" s="34">
        <v>7.8</v>
      </c>
      <c r="E23" s="34">
        <v>7.91</v>
      </c>
      <c r="F23" s="17">
        <v>175</v>
      </c>
      <c r="G23" s="17">
        <v>23</v>
      </c>
      <c r="H23" s="17">
        <v>364</v>
      </c>
      <c r="I23" s="17">
        <v>48</v>
      </c>
      <c r="J23" s="17">
        <v>271</v>
      </c>
      <c r="K23" s="17">
        <v>16</v>
      </c>
      <c r="L23" s="17" t="s">
        <v>29</v>
      </c>
      <c r="M23" s="17">
        <v>500</v>
      </c>
      <c r="N23" s="17">
        <v>0.2</v>
      </c>
      <c r="O23" s="34">
        <v>23.9</v>
      </c>
      <c r="P23" s="17">
        <v>1100000</v>
      </c>
      <c r="Q23" s="16"/>
    </row>
    <row r="24" spans="1:17" x14ac:dyDescent="0.3">
      <c r="A24" s="41">
        <v>45251</v>
      </c>
      <c r="B24" s="38">
        <f t="shared" si="0"/>
        <v>40170</v>
      </c>
      <c r="C24" s="34">
        <v>40.17</v>
      </c>
      <c r="D24" s="34">
        <v>7.86</v>
      </c>
      <c r="E24" s="34">
        <v>7.95</v>
      </c>
      <c r="F24" s="17">
        <v>175</v>
      </c>
      <c r="G24" s="17">
        <v>24</v>
      </c>
      <c r="H24" s="17">
        <v>360</v>
      </c>
      <c r="I24" s="17">
        <v>49</v>
      </c>
      <c r="J24" s="17">
        <v>281</v>
      </c>
      <c r="K24" s="17">
        <v>17</v>
      </c>
      <c r="L24" s="17" t="s">
        <v>29</v>
      </c>
      <c r="M24" s="17">
        <v>600</v>
      </c>
      <c r="N24" s="17">
        <v>0.3</v>
      </c>
      <c r="O24" s="34">
        <v>23.89</v>
      </c>
      <c r="P24" s="17">
        <v>1200000</v>
      </c>
      <c r="Q24" s="16"/>
    </row>
    <row r="25" spans="1:17" x14ac:dyDescent="0.3">
      <c r="A25" s="41">
        <v>45252</v>
      </c>
      <c r="B25" s="38">
        <f t="shared" si="0"/>
        <v>39030</v>
      </c>
      <c r="C25" s="34">
        <v>39.03</v>
      </c>
      <c r="D25" s="34">
        <v>7.81</v>
      </c>
      <c r="E25" s="34">
        <v>7.88</v>
      </c>
      <c r="F25" s="17">
        <v>170</v>
      </c>
      <c r="G25" s="17">
        <v>25</v>
      </c>
      <c r="H25" s="17">
        <v>356</v>
      </c>
      <c r="I25" s="17">
        <v>46</v>
      </c>
      <c r="J25" s="17">
        <v>269</v>
      </c>
      <c r="K25" s="17">
        <v>20</v>
      </c>
      <c r="L25" s="17" t="s">
        <v>29</v>
      </c>
      <c r="M25" s="17">
        <v>400</v>
      </c>
      <c r="N25" s="17">
        <v>0.2</v>
      </c>
      <c r="O25" s="34">
        <v>24.37</v>
      </c>
      <c r="P25" s="17">
        <v>1100000</v>
      </c>
      <c r="Q25" s="16"/>
    </row>
    <row r="26" spans="1:17" x14ac:dyDescent="0.3">
      <c r="A26" s="41">
        <v>45253</v>
      </c>
      <c r="B26" s="38">
        <f t="shared" si="0"/>
        <v>38880</v>
      </c>
      <c r="C26" s="34">
        <v>38.880000000000003</v>
      </c>
      <c r="D26" s="34">
        <v>7.76</v>
      </c>
      <c r="E26" s="34">
        <v>7.86</v>
      </c>
      <c r="F26" s="17">
        <v>185</v>
      </c>
      <c r="G26" s="17">
        <v>26</v>
      </c>
      <c r="H26" s="17">
        <v>368</v>
      </c>
      <c r="I26" s="17">
        <v>47</v>
      </c>
      <c r="J26" s="17">
        <v>279</v>
      </c>
      <c r="K26" s="17">
        <v>21</v>
      </c>
      <c r="L26" s="17" t="s">
        <v>29</v>
      </c>
      <c r="M26" s="17">
        <v>700</v>
      </c>
      <c r="N26" s="17">
        <v>0.2</v>
      </c>
      <c r="O26" s="34">
        <v>23.99</v>
      </c>
      <c r="P26" s="17">
        <v>1300000</v>
      </c>
      <c r="Q26" s="16"/>
    </row>
    <row r="27" spans="1:17" x14ac:dyDescent="0.3">
      <c r="A27" s="41">
        <v>45254</v>
      </c>
      <c r="B27" s="38">
        <f t="shared" si="0"/>
        <v>39120</v>
      </c>
      <c r="C27" s="34">
        <v>39.119999999999997</v>
      </c>
      <c r="D27" s="34">
        <v>7.88</v>
      </c>
      <c r="E27" s="34">
        <v>7.92</v>
      </c>
      <c r="F27" s="17">
        <v>185</v>
      </c>
      <c r="G27" s="17">
        <v>28</v>
      </c>
      <c r="H27" s="17">
        <v>370</v>
      </c>
      <c r="I27" s="17">
        <v>48</v>
      </c>
      <c r="J27" s="17">
        <v>268</v>
      </c>
      <c r="K27" s="17">
        <v>18</v>
      </c>
      <c r="L27" s="17" t="s">
        <v>29</v>
      </c>
      <c r="M27" s="17">
        <v>500</v>
      </c>
      <c r="N27" s="17">
        <v>0.3</v>
      </c>
      <c r="O27" s="34">
        <v>24.06</v>
      </c>
      <c r="P27" s="17">
        <v>1100000</v>
      </c>
      <c r="Q27" s="16"/>
    </row>
    <row r="28" spans="1:17" x14ac:dyDescent="0.3">
      <c r="A28" s="41">
        <v>45255</v>
      </c>
      <c r="B28" s="38">
        <f t="shared" si="0"/>
        <v>39590</v>
      </c>
      <c r="C28" s="34">
        <v>39.590000000000003</v>
      </c>
      <c r="D28" s="34">
        <v>7.9</v>
      </c>
      <c r="E28" s="34">
        <v>7.95</v>
      </c>
      <c r="F28" s="17">
        <v>180</v>
      </c>
      <c r="G28" s="17">
        <v>28</v>
      </c>
      <c r="H28" s="17">
        <v>360</v>
      </c>
      <c r="I28" s="17">
        <v>45</v>
      </c>
      <c r="J28" s="17">
        <v>265</v>
      </c>
      <c r="K28" s="17">
        <v>16</v>
      </c>
      <c r="L28" s="17" t="s">
        <v>29</v>
      </c>
      <c r="M28" s="17">
        <v>600</v>
      </c>
      <c r="N28" s="17">
        <v>0.3</v>
      </c>
      <c r="O28" s="34">
        <v>25.07</v>
      </c>
      <c r="P28" s="17">
        <v>1700000</v>
      </c>
      <c r="Q28" s="16"/>
    </row>
    <row r="29" spans="1:17" x14ac:dyDescent="0.3">
      <c r="A29" s="41">
        <v>45256</v>
      </c>
      <c r="B29" s="38">
        <f t="shared" si="0"/>
        <v>38840</v>
      </c>
      <c r="C29" s="34">
        <v>38.840000000000003</v>
      </c>
      <c r="D29" s="34">
        <v>7.85</v>
      </c>
      <c r="E29" s="34">
        <v>7.89</v>
      </c>
      <c r="F29" s="17">
        <v>180</v>
      </c>
      <c r="G29" s="17">
        <v>29</v>
      </c>
      <c r="H29" s="17">
        <v>355</v>
      </c>
      <c r="I29" s="17">
        <v>41</v>
      </c>
      <c r="J29" s="17">
        <v>285</v>
      </c>
      <c r="K29" s="17">
        <v>20</v>
      </c>
      <c r="L29" s="17" t="s">
        <v>29</v>
      </c>
      <c r="M29" s="17">
        <v>700</v>
      </c>
      <c r="N29" s="17">
        <v>0.2</v>
      </c>
      <c r="O29" s="34">
        <v>24.4</v>
      </c>
      <c r="P29" s="17">
        <v>1200000</v>
      </c>
      <c r="Q29" s="16"/>
    </row>
    <row r="30" spans="1:17" x14ac:dyDescent="0.3">
      <c r="A30" s="41">
        <v>45257</v>
      </c>
      <c r="B30" s="38">
        <f t="shared" si="0"/>
        <v>39300</v>
      </c>
      <c r="C30" s="34">
        <v>39.299999999999997</v>
      </c>
      <c r="D30" s="34">
        <v>7.5</v>
      </c>
      <c r="E30" s="34">
        <v>7.7</v>
      </c>
      <c r="F30" s="17">
        <v>185</v>
      </c>
      <c r="G30" s="17">
        <v>27</v>
      </c>
      <c r="H30" s="17">
        <v>360</v>
      </c>
      <c r="I30" s="17">
        <v>43</v>
      </c>
      <c r="J30" s="17">
        <v>273</v>
      </c>
      <c r="K30" s="17">
        <v>21</v>
      </c>
      <c r="L30" s="17" t="s">
        <v>29</v>
      </c>
      <c r="M30" s="17">
        <v>600</v>
      </c>
      <c r="N30" s="17">
        <v>0.2</v>
      </c>
      <c r="O30" s="34">
        <v>23.86</v>
      </c>
      <c r="P30" s="17">
        <v>1400000</v>
      </c>
      <c r="Q30" s="16"/>
    </row>
    <row r="31" spans="1:17" x14ac:dyDescent="0.3">
      <c r="A31" s="41">
        <v>45258</v>
      </c>
      <c r="B31" s="38">
        <f t="shared" si="0"/>
        <v>39780</v>
      </c>
      <c r="C31" s="34">
        <v>39.78</v>
      </c>
      <c r="D31" s="34">
        <v>7.8</v>
      </c>
      <c r="E31" s="34">
        <v>7.89</v>
      </c>
      <c r="F31" s="17">
        <v>195</v>
      </c>
      <c r="G31" s="17">
        <v>26</v>
      </c>
      <c r="H31" s="17">
        <v>365</v>
      </c>
      <c r="I31" s="17">
        <v>45</v>
      </c>
      <c r="J31" s="17">
        <v>270</v>
      </c>
      <c r="K31" s="17">
        <v>22</v>
      </c>
      <c r="L31" s="17" t="s">
        <v>29</v>
      </c>
      <c r="M31" s="17">
        <v>400</v>
      </c>
      <c r="N31" s="17">
        <v>0.3</v>
      </c>
      <c r="O31" s="34">
        <v>25.14</v>
      </c>
      <c r="P31" s="17">
        <v>1700000</v>
      </c>
      <c r="Q31" s="16"/>
    </row>
    <row r="32" spans="1:17" x14ac:dyDescent="0.3">
      <c r="A32" s="41">
        <v>45259</v>
      </c>
      <c r="B32" s="38">
        <f t="shared" si="0"/>
        <v>39870</v>
      </c>
      <c r="C32" s="34">
        <v>39.869999999999997</v>
      </c>
      <c r="D32" s="34">
        <v>7.55</v>
      </c>
      <c r="E32" s="34">
        <v>7.9</v>
      </c>
      <c r="F32" s="17">
        <v>190</v>
      </c>
      <c r="G32" s="17">
        <v>27</v>
      </c>
      <c r="H32" s="17">
        <v>370</v>
      </c>
      <c r="I32" s="17">
        <v>44</v>
      </c>
      <c r="J32" s="17">
        <v>260</v>
      </c>
      <c r="K32" s="17">
        <v>25</v>
      </c>
      <c r="L32" s="17" t="s">
        <v>29</v>
      </c>
      <c r="M32" s="17">
        <v>400</v>
      </c>
      <c r="N32" s="17">
        <v>0.3</v>
      </c>
      <c r="O32" s="34">
        <v>24.05</v>
      </c>
      <c r="P32" s="17">
        <v>1400000</v>
      </c>
      <c r="Q32" s="16"/>
    </row>
    <row r="33" spans="1:17" ht="15" thickBot="1" x14ac:dyDescent="0.35">
      <c r="A33" s="41">
        <v>45260</v>
      </c>
      <c r="B33" s="38">
        <f t="shared" si="0"/>
        <v>45310</v>
      </c>
      <c r="C33" s="34">
        <v>45.31</v>
      </c>
      <c r="D33" s="34">
        <v>7.86</v>
      </c>
      <c r="E33" s="34">
        <v>7.91</v>
      </c>
      <c r="F33" s="17">
        <v>185</v>
      </c>
      <c r="G33" s="17">
        <v>28</v>
      </c>
      <c r="H33" s="17">
        <v>368</v>
      </c>
      <c r="I33" s="17">
        <v>48</v>
      </c>
      <c r="J33" s="17">
        <v>273</v>
      </c>
      <c r="K33" s="17">
        <v>29</v>
      </c>
      <c r="L33" s="17" t="s">
        <v>29</v>
      </c>
      <c r="M33" s="17">
        <v>500</v>
      </c>
      <c r="N33" s="17">
        <v>0.2</v>
      </c>
      <c r="O33" s="34">
        <v>23.7</v>
      </c>
      <c r="P33" s="17">
        <v>1400000</v>
      </c>
      <c r="Q33" s="16"/>
    </row>
    <row r="34" spans="1:17" ht="15" thickBot="1" x14ac:dyDescent="0.35">
      <c r="A34" s="42" t="s">
        <v>24</v>
      </c>
      <c r="B34" s="43">
        <f t="shared" ref="B34:K34" si="1">AVERAGE(B4:B33)</f>
        <v>38925.666666666664</v>
      </c>
      <c r="C34" s="43">
        <f t="shared" si="1"/>
        <v>38.925666666666658</v>
      </c>
      <c r="D34" s="43">
        <f t="shared" si="1"/>
        <v>7.7380000000000004</v>
      </c>
      <c r="E34" s="43">
        <f t="shared" si="1"/>
        <v>7.8793333333333306</v>
      </c>
      <c r="F34" s="43">
        <f t="shared" si="1"/>
        <v>170.33333333333334</v>
      </c>
      <c r="G34" s="43">
        <f t="shared" si="1"/>
        <v>22.766666666666666</v>
      </c>
      <c r="H34" s="43">
        <f t="shared" si="1"/>
        <v>344.83333333333331</v>
      </c>
      <c r="I34" s="43">
        <f t="shared" si="1"/>
        <v>44.333333333333336</v>
      </c>
      <c r="J34" s="43">
        <f t="shared" si="1"/>
        <v>277</v>
      </c>
      <c r="K34" s="43">
        <f t="shared" si="1"/>
        <v>21.333333333333332</v>
      </c>
      <c r="L34" s="43" t="s">
        <v>29</v>
      </c>
      <c r="M34" s="43">
        <f>AVERAGE(M4:M33)</f>
        <v>553.33333333333337</v>
      </c>
      <c r="N34" s="43">
        <f>AVERAGE(N4:N33)</f>
        <v>0.24333333333333335</v>
      </c>
      <c r="O34" s="43">
        <f>AVERAGE(O4:O33)</f>
        <v>24.348666666666666</v>
      </c>
      <c r="P34" s="43">
        <f>AVERAGE(P4:P33)</f>
        <v>1336666.6666666667</v>
      </c>
      <c r="Q34" s="19"/>
    </row>
    <row r="35" spans="1:17" x14ac:dyDescent="0.3">
      <c r="C35" s="56">
        <f>SUM(C4:C33)</f>
        <v>1167.7699999999998</v>
      </c>
    </row>
    <row r="40" spans="1:17" ht="40.799999999999997" customHeight="1" x14ac:dyDescent="0.3">
      <c r="A40" s="57" t="s">
        <v>25</v>
      </c>
      <c r="B40" s="57"/>
      <c r="C40" s="57" t="s">
        <v>26</v>
      </c>
      <c r="D40" s="57"/>
      <c r="E40" s="57"/>
      <c r="F40" s="57"/>
      <c r="G40" s="57"/>
      <c r="H40" s="57"/>
      <c r="I40" s="57"/>
      <c r="J40" s="57"/>
      <c r="K40" s="57"/>
      <c r="L40" s="57"/>
      <c r="M40" s="57"/>
      <c r="N40" s="57"/>
      <c r="O40" s="57"/>
      <c r="P40" s="57"/>
      <c r="Q40" s="57"/>
    </row>
    <row r="42" spans="1:17" x14ac:dyDescent="0.3">
      <c r="A42" s="13" t="s">
        <v>27</v>
      </c>
      <c r="B42" s="14">
        <f t="shared" ref="B42:K42" si="2">MIN(B4:B33)</f>
        <v>36010</v>
      </c>
      <c r="C42" s="14">
        <f t="shared" si="2"/>
        <v>36.01</v>
      </c>
      <c r="D42" s="14">
        <f t="shared" si="2"/>
        <v>7.5</v>
      </c>
      <c r="E42" s="14">
        <f t="shared" si="2"/>
        <v>7.7</v>
      </c>
      <c r="F42" s="14">
        <f t="shared" si="2"/>
        <v>155</v>
      </c>
      <c r="G42" s="14">
        <f t="shared" si="2"/>
        <v>18</v>
      </c>
      <c r="H42" s="14">
        <f t="shared" si="2"/>
        <v>310</v>
      </c>
      <c r="I42" s="14">
        <f t="shared" si="2"/>
        <v>38</v>
      </c>
      <c r="J42" s="14">
        <f t="shared" si="2"/>
        <v>260</v>
      </c>
      <c r="K42" s="14">
        <f t="shared" si="2"/>
        <v>16</v>
      </c>
      <c r="L42" s="14"/>
      <c r="M42" s="14">
        <f>MIN(M4:M33)</f>
        <v>400</v>
      </c>
      <c r="N42" s="14">
        <f>MIN(N4:N33)</f>
        <v>0.2</v>
      </c>
      <c r="O42" s="14">
        <f>MIN(O4:O33)</f>
        <v>23.7</v>
      </c>
      <c r="P42" s="14">
        <f>MIN(P4:P33)</f>
        <v>1100000</v>
      </c>
      <c r="Q42" s="14"/>
    </row>
    <row r="43" spans="1:17" x14ac:dyDescent="0.3">
      <c r="A43" s="13"/>
    </row>
    <row r="44" spans="1:17" x14ac:dyDescent="0.3">
      <c r="A44" s="13" t="s">
        <v>28</v>
      </c>
      <c r="B44" s="14">
        <f t="shared" ref="B44:K44" si="3">MAX(B4:B33)</f>
        <v>45310</v>
      </c>
      <c r="C44" s="14">
        <f t="shared" si="3"/>
        <v>45.31</v>
      </c>
      <c r="D44" s="14">
        <f t="shared" si="3"/>
        <v>7.9</v>
      </c>
      <c r="E44" s="14">
        <f t="shared" si="3"/>
        <v>7.95</v>
      </c>
      <c r="F44" s="14">
        <f t="shared" si="3"/>
        <v>195</v>
      </c>
      <c r="G44" s="14">
        <f t="shared" si="3"/>
        <v>29</v>
      </c>
      <c r="H44" s="14">
        <f t="shared" si="3"/>
        <v>370</v>
      </c>
      <c r="I44" s="14">
        <f t="shared" si="3"/>
        <v>49</v>
      </c>
      <c r="J44" s="14">
        <f t="shared" si="3"/>
        <v>293</v>
      </c>
      <c r="K44" s="14">
        <f t="shared" si="3"/>
        <v>29</v>
      </c>
      <c r="L44" s="14"/>
      <c r="M44" s="14">
        <f>MAX(M4:M33)</f>
        <v>700</v>
      </c>
      <c r="N44" s="14">
        <f>MAX(N4:N33)</f>
        <v>0.3</v>
      </c>
      <c r="O44" s="14">
        <f>MAX(O4:O33)</f>
        <v>25.2</v>
      </c>
      <c r="P44" s="14">
        <f>MAX(P4:P33)</f>
        <v>1700000</v>
      </c>
      <c r="Q44" s="14"/>
    </row>
  </sheetData>
  <mergeCells count="12">
    <mergeCell ref="A40:B40"/>
    <mergeCell ref="C40:Q40"/>
    <mergeCell ref="A1:Q1"/>
    <mergeCell ref="A2:A3"/>
    <mergeCell ref="B2:C2"/>
    <mergeCell ref="D2:E2"/>
    <mergeCell ref="F2:G2"/>
    <mergeCell ref="H2:I2"/>
    <mergeCell ref="J2:K2"/>
    <mergeCell ref="L2:M2"/>
    <mergeCell ref="O2:P2"/>
    <mergeCell ref="Q2:Q3"/>
  </mergeCells>
  <pageMargins left="0.7" right="0.7" top="0.75" bottom="0.75" header="0.3" footer="0.3"/>
  <pageSetup scale="74" orientation="landscape" r:id="rId1"/>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D24-430C-4348-B346-3D9EFEF4AD9D}">
  <sheetPr>
    <tabColor rgb="FF92D050"/>
  </sheetPr>
  <dimension ref="A1:AT44"/>
  <sheetViews>
    <sheetView topLeftCell="A10" zoomScaleNormal="100" workbookViewId="0">
      <selection activeCell="F4" sqref="F4:F33"/>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22.5546875" customWidth="1"/>
  </cols>
  <sheetData>
    <row r="1" spans="1:46" ht="69.75" customHeight="1" thickBot="1" x14ac:dyDescent="0.6">
      <c r="A1" s="59" t="s">
        <v>31</v>
      </c>
      <c r="B1" s="60"/>
      <c r="C1" s="60"/>
      <c r="D1" s="60"/>
      <c r="E1" s="60"/>
      <c r="F1" s="60"/>
      <c r="G1" s="60"/>
      <c r="H1" s="61"/>
      <c r="I1" s="61"/>
      <c r="J1" s="60"/>
      <c r="K1" s="60"/>
      <c r="L1" s="60"/>
      <c r="M1" s="60"/>
      <c r="N1" s="60"/>
      <c r="O1" s="60"/>
      <c r="P1" s="60"/>
      <c r="Q1" s="6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3" t="s">
        <v>0</v>
      </c>
      <c r="B2" s="65" t="s">
        <v>34</v>
      </c>
      <c r="C2" s="66"/>
      <c r="D2" s="67" t="s">
        <v>1</v>
      </c>
      <c r="E2" s="68"/>
      <c r="F2" s="69" t="s">
        <v>2</v>
      </c>
      <c r="G2" s="70"/>
      <c r="H2" s="71" t="s">
        <v>3</v>
      </c>
      <c r="I2" s="72"/>
      <c r="J2" s="73" t="s">
        <v>4</v>
      </c>
      <c r="K2" s="70"/>
      <c r="L2" s="74" t="s">
        <v>5</v>
      </c>
      <c r="M2" s="70"/>
      <c r="N2" s="2" t="s">
        <v>6</v>
      </c>
      <c r="O2" s="74" t="s">
        <v>7</v>
      </c>
      <c r="P2" s="75"/>
      <c r="Q2" s="76"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4"/>
      <c r="B3" s="4" t="s">
        <v>9</v>
      </c>
      <c r="C3" s="5" t="s">
        <v>10</v>
      </c>
      <c r="D3" s="6" t="s">
        <v>11</v>
      </c>
      <c r="E3" s="6" t="s">
        <v>21</v>
      </c>
      <c r="F3" s="32" t="s">
        <v>12</v>
      </c>
      <c r="G3" s="33" t="s">
        <v>22</v>
      </c>
      <c r="H3" s="7" t="s">
        <v>13</v>
      </c>
      <c r="I3" s="7" t="s">
        <v>14</v>
      </c>
      <c r="J3" s="8" t="s">
        <v>15</v>
      </c>
      <c r="K3" s="8" t="s">
        <v>23</v>
      </c>
      <c r="L3" s="9" t="s">
        <v>16</v>
      </c>
      <c r="M3" s="9" t="s">
        <v>17</v>
      </c>
      <c r="N3" s="9" t="s">
        <v>18</v>
      </c>
      <c r="O3" s="9" t="s">
        <v>19</v>
      </c>
      <c r="P3" s="9" t="s">
        <v>20</v>
      </c>
      <c r="Q3" s="6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6">
        <v>45231</v>
      </c>
      <c r="B4" s="37">
        <f>C4*1000</f>
        <v>15850</v>
      </c>
      <c r="C4" s="37">
        <v>15.85</v>
      </c>
      <c r="D4" s="51">
        <v>7.82</v>
      </c>
      <c r="E4" s="51">
        <v>7.83</v>
      </c>
      <c r="F4" s="37">
        <v>150</v>
      </c>
      <c r="G4" s="37">
        <v>18</v>
      </c>
      <c r="H4" s="37">
        <v>300</v>
      </c>
      <c r="I4" s="37">
        <v>36</v>
      </c>
      <c r="J4" s="37">
        <v>276</v>
      </c>
      <c r="K4" s="37">
        <v>17</v>
      </c>
      <c r="L4" s="37" t="s">
        <v>29</v>
      </c>
      <c r="M4" s="37">
        <v>600</v>
      </c>
      <c r="N4" s="37">
        <v>0.2</v>
      </c>
      <c r="O4" s="51">
        <v>23.41</v>
      </c>
      <c r="P4" s="37">
        <v>1700000</v>
      </c>
      <c r="Q4" s="44"/>
    </row>
    <row r="5" spans="1:46" x14ac:dyDescent="0.3">
      <c r="A5" s="45">
        <v>45232</v>
      </c>
      <c r="B5" s="17">
        <f>C5*1000</f>
        <v>15520</v>
      </c>
      <c r="C5" s="17">
        <v>15.52</v>
      </c>
      <c r="D5" s="34">
        <v>7.75</v>
      </c>
      <c r="E5" s="34">
        <v>7.82</v>
      </c>
      <c r="F5" s="17">
        <v>160</v>
      </c>
      <c r="G5" s="17">
        <v>20</v>
      </c>
      <c r="H5" s="17">
        <v>312</v>
      </c>
      <c r="I5" s="17">
        <v>44</v>
      </c>
      <c r="J5" s="17">
        <v>274</v>
      </c>
      <c r="K5" s="17">
        <v>16</v>
      </c>
      <c r="L5" s="17" t="s">
        <v>29</v>
      </c>
      <c r="M5" s="17">
        <v>400</v>
      </c>
      <c r="N5" s="17">
        <v>0.3</v>
      </c>
      <c r="O5" s="34">
        <v>23.48</v>
      </c>
      <c r="P5" s="17">
        <v>1400000</v>
      </c>
      <c r="Q5" s="47"/>
    </row>
    <row r="6" spans="1:46" x14ac:dyDescent="0.3">
      <c r="A6" s="45">
        <v>45233</v>
      </c>
      <c r="B6" s="17">
        <f t="shared" ref="B6:B33" si="0">C6*1000</f>
        <v>14620</v>
      </c>
      <c r="C6" s="17">
        <v>14.62</v>
      </c>
      <c r="D6" s="34">
        <v>7.65</v>
      </c>
      <c r="E6" s="34">
        <v>7.85</v>
      </c>
      <c r="F6" s="17">
        <v>155</v>
      </c>
      <c r="G6" s="17">
        <v>21</v>
      </c>
      <c r="H6" s="17">
        <v>316</v>
      </c>
      <c r="I6" s="17">
        <v>36</v>
      </c>
      <c r="J6" s="17">
        <v>278</v>
      </c>
      <c r="K6" s="17">
        <v>16</v>
      </c>
      <c r="L6" s="17" t="s">
        <v>29</v>
      </c>
      <c r="M6" s="17">
        <v>500</v>
      </c>
      <c r="N6" s="17">
        <v>0.2</v>
      </c>
      <c r="O6" s="34">
        <v>23.24</v>
      </c>
      <c r="P6" s="17">
        <v>1300000</v>
      </c>
      <c r="Q6" s="47"/>
    </row>
    <row r="7" spans="1:46" x14ac:dyDescent="0.3">
      <c r="A7" s="45">
        <v>45234</v>
      </c>
      <c r="B7" s="17">
        <f t="shared" si="0"/>
        <v>15150</v>
      </c>
      <c r="C7" s="17">
        <v>15.15</v>
      </c>
      <c r="D7" s="34">
        <v>7.59</v>
      </c>
      <c r="E7" s="34">
        <v>7.82</v>
      </c>
      <c r="F7" s="17">
        <v>160</v>
      </c>
      <c r="G7" s="17">
        <v>20</v>
      </c>
      <c r="H7" s="17">
        <v>312</v>
      </c>
      <c r="I7" s="17">
        <v>44</v>
      </c>
      <c r="J7" s="17">
        <v>265</v>
      </c>
      <c r="K7" s="17">
        <v>17</v>
      </c>
      <c r="L7" s="17" t="s">
        <v>29</v>
      </c>
      <c r="M7" s="17">
        <v>600</v>
      </c>
      <c r="N7" s="17">
        <v>0.3</v>
      </c>
      <c r="O7" s="34">
        <v>23.4</v>
      </c>
      <c r="P7" s="17">
        <v>1700000</v>
      </c>
      <c r="Q7" s="47"/>
    </row>
    <row r="8" spans="1:46" x14ac:dyDescent="0.3">
      <c r="A8" s="45">
        <v>45235</v>
      </c>
      <c r="B8" s="17">
        <f t="shared" si="0"/>
        <v>16079.999999999998</v>
      </c>
      <c r="C8" s="17">
        <v>16.079999999999998</v>
      </c>
      <c r="D8" s="34">
        <v>7.56</v>
      </c>
      <c r="E8" s="34">
        <v>7.84</v>
      </c>
      <c r="F8" s="17">
        <v>155</v>
      </c>
      <c r="G8" s="17">
        <v>21</v>
      </c>
      <c r="H8" s="17">
        <v>316</v>
      </c>
      <c r="I8" s="17">
        <v>36</v>
      </c>
      <c r="J8" s="17">
        <v>273</v>
      </c>
      <c r="K8" s="17">
        <v>16</v>
      </c>
      <c r="L8" s="17" t="s">
        <v>29</v>
      </c>
      <c r="M8" s="17">
        <v>400</v>
      </c>
      <c r="N8" s="17">
        <v>0.2</v>
      </c>
      <c r="O8" s="34">
        <v>23.32</v>
      </c>
      <c r="P8" s="17">
        <v>1400000</v>
      </c>
      <c r="Q8" s="47"/>
    </row>
    <row r="9" spans="1:46" x14ac:dyDescent="0.3">
      <c r="A9" s="45">
        <v>45236</v>
      </c>
      <c r="B9" s="17">
        <f t="shared" si="0"/>
        <v>15390</v>
      </c>
      <c r="C9" s="17">
        <v>15.39</v>
      </c>
      <c r="D9" s="34">
        <v>7.6</v>
      </c>
      <c r="E9" s="34">
        <v>7.88</v>
      </c>
      <c r="F9" s="17">
        <v>160</v>
      </c>
      <c r="G9" s="17">
        <v>20</v>
      </c>
      <c r="H9" s="17">
        <v>308</v>
      </c>
      <c r="I9" s="17">
        <v>44</v>
      </c>
      <c r="J9" s="17">
        <v>275</v>
      </c>
      <c r="K9" s="17">
        <v>15</v>
      </c>
      <c r="L9" s="17" t="s">
        <v>29</v>
      </c>
      <c r="M9" s="17">
        <v>500</v>
      </c>
      <c r="N9" s="17">
        <v>0.3</v>
      </c>
      <c r="O9" s="34">
        <v>23.59</v>
      </c>
      <c r="P9" s="17">
        <v>1300000</v>
      </c>
      <c r="Q9" s="47"/>
    </row>
    <row r="10" spans="1:46" x14ac:dyDescent="0.3">
      <c r="A10" s="45">
        <v>45237</v>
      </c>
      <c r="B10" s="17">
        <f t="shared" si="0"/>
        <v>15650</v>
      </c>
      <c r="C10" s="17">
        <v>15.65</v>
      </c>
      <c r="D10" s="34">
        <v>7.55</v>
      </c>
      <c r="E10" s="34">
        <v>7.87</v>
      </c>
      <c r="F10" s="17">
        <v>165</v>
      </c>
      <c r="G10" s="17">
        <v>21</v>
      </c>
      <c r="H10" s="17">
        <v>300</v>
      </c>
      <c r="I10" s="17">
        <v>40</v>
      </c>
      <c r="J10" s="17">
        <v>279</v>
      </c>
      <c r="K10" s="17">
        <v>23</v>
      </c>
      <c r="L10" s="17" t="s">
        <v>29</v>
      </c>
      <c r="M10" s="17">
        <v>600</v>
      </c>
      <c r="N10" s="17">
        <v>0.2</v>
      </c>
      <c r="O10" s="34">
        <v>23.58</v>
      </c>
      <c r="P10" s="17">
        <v>1700000</v>
      </c>
      <c r="Q10" s="47"/>
    </row>
    <row r="11" spans="1:46" x14ac:dyDescent="0.3">
      <c r="A11" s="45">
        <v>45238</v>
      </c>
      <c r="B11" s="17">
        <f t="shared" si="0"/>
        <v>15760</v>
      </c>
      <c r="C11" s="17">
        <v>15.76</v>
      </c>
      <c r="D11" s="34">
        <v>7.65</v>
      </c>
      <c r="E11" s="34">
        <v>7.82</v>
      </c>
      <c r="F11" s="17">
        <v>160</v>
      </c>
      <c r="G11" s="17">
        <v>20</v>
      </c>
      <c r="H11" s="17">
        <v>308</v>
      </c>
      <c r="I11" s="17">
        <v>44</v>
      </c>
      <c r="J11" s="17">
        <v>290</v>
      </c>
      <c r="K11" s="17">
        <v>17</v>
      </c>
      <c r="L11" s="17" t="s">
        <v>29</v>
      </c>
      <c r="M11" s="17">
        <v>400</v>
      </c>
      <c r="N11" s="17">
        <v>0.2</v>
      </c>
      <c r="O11" s="34">
        <v>24.27</v>
      </c>
      <c r="P11" s="17">
        <v>1400000</v>
      </c>
      <c r="Q11" s="47"/>
    </row>
    <row r="12" spans="1:46" x14ac:dyDescent="0.3">
      <c r="A12" s="45">
        <v>45239</v>
      </c>
      <c r="B12" s="17">
        <f t="shared" si="0"/>
        <v>14810</v>
      </c>
      <c r="C12" s="17">
        <v>14.81</v>
      </c>
      <c r="D12" s="34">
        <v>7.58</v>
      </c>
      <c r="E12" s="34">
        <v>7.84</v>
      </c>
      <c r="F12" s="17">
        <v>165</v>
      </c>
      <c r="G12" s="17">
        <v>20</v>
      </c>
      <c r="H12" s="17">
        <v>304</v>
      </c>
      <c r="I12" s="17">
        <v>40</v>
      </c>
      <c r="J12" s="17">
        <v>280</v>
      </c>
      <c r="K12" s="17">
        <v>18</v>
      </c>
      <c r="L12" s="17" t="s">
        <v>29</v>
      </c>
      <c r="M12" s="17">
        <v>500</v>
      </c>
      <c r="N12" s="17">
        <v>0.3</v>
      </c>
      <c r="O12" s="34">
        <v>22.08</v>
      </c>
      <c r="P12" s="17">
        <v>1300000</v>
      </c>
      <c r="Q12" s="47"/>
    </row>
    <row r="13" spans="1:46" x14ac:dyDescent="0.3">
      <c r="A13" s="45">
        <v>45240</v>
      </c>
      <c r="B13" s="17">
        <f t="shared" si="0"/>
        <v>16800</v>
      </c>
      <c r="C13" s="34">
        <v>16.8</v>
      </c>
      <c r="D13" s="34">
        <v>7.62</v>
      </c>
      <c r="E13" s="34">
        <v>7.86</v>
      </c>
      <c r="F13" s="17">
        <v>155</v>
      </c>
      <c r="G13" s="17">
        <v>21</v>
      </c>
      <c r="H13" s="17">
        <v>292</v>
      </c>
      <c r="I13" s="17">
        <v>44</v>
      </c>
      <c r="J13" s="17">
        <v>300</v>
      </c>
      <c r="K13" s="17">
        <v>16</v>
      </c>
      <c r="L13" s="17" t="s">
        <v>29</v>
      </c>
      <c r="M13" s="17">
        <v>600</v>
      </c>
      <c r="N13" s="17">
        <v>0.3</v>
      </c>
      <c r="O13" s="34">
        <v>24.53</v>
      </c>
      <c r="P13" s="17">
        <v>1400000</v>
      </c>
      <c r="Q13" s="47"/>
    </row>
    <row r="14" spans="1:46" x14ac:dyDescent="0.3">
      <c r="A14" s="45">
        <v>45241</v>
      </c>
      <c r="B14" s="17">
        <f t="shared" si="0"/>
        <v>16100.000000000002</v>
      </c>
      <c r="C14" s="34">
        <v>16.100000000000001</v>
      </c>
      <c r="D14" s="34">
        <v>7.76</v>
      </c>
      <c r="E14" s="34">
        <v>7.84</v>
      </c>
      <c r="F14" s="17">
        <v>160</v>
      </c>
      <c r="G14" s="17">
        <v>20</v>
      </c>
      <c r="H14" s="17">
        <v>300</v>
      </c>
      <c r="I14" s="17">
        <v>40</v>
      </c>
      <c r="J14" s="17">
        <v>295</v>
      </c>
      <c r="K14" s="17">
        <v>15</v>
      </c>
      <c r="L14" s="17" t="s">
        <v>29</v>
      </c>
      <c r="M14" s="17">
        <v>400</v>
      </c>
      <c r="N14" s="17">
        <v>0.2</v>
      </c>
      <c r="O14" s="34">
        <v>23.83</v>
      </c>
      <c r="P14" s="17">
        <v>1700000</v>
      </c>
      <c r="Q14" s="47"/>
    </row>
    <row r="15" spans="1:46" x14ac:dyDescent="0.3">
      <c r="A15" s="45">
        <v>45242</v>
      </c>
      <c r="B15" s="17">
        <f t="shared" si="0"/>
        <v>15670</v>
      </c>
      <c r="C15" s="34">
        <v>15.67</v>
      </c>
      <c r="D15" s="34">
        <v>7.75</v>
      </c>
      <c r="E15" s="34">
        <v>7.84</v>
      </c>
      <c r="F15" s="17">
        <v>155</v>
      </c>
      <c r="G15" s="17">
        <v>21</v>
      </c>
      <c r="H15" s="17">
        <v>287</v>
      </c>
      <c r="I15" s="17">
        <v>44</v>
      </c>
      <c r="J15" s="17">
        <v>285</v>
      </c>
      <c r="K15" s="17">
        <v>14</v>
      </c>
      <c r="L15" s="17" t="s">
        <v>29</v>
      </c>
      <c r="M15" s="17">
        <v>500</v>
      </c>
      <c r="N15" s="17">
        <v>0.3</v>
      </c>
      <c r="O15" s="34">
        <v>24.27</v>
      </c>
      <c r="P15" s="17">
        <v>1300000</v>
      </c>
      <c r="Q15" s="47"/>
    </row>
    <row r="16" spans="1:46" x14ac:dyDescent="0.3">
      <c r="A16" s="45">
        <v>45243</v>
      </c>
      <c r="B16" s="17">
        <f t="shared" si="0"/>
        <v>14280</v>
      </c>
      <c r="C16" s="34">
        <v>14.28</v>
      </c>
      <c r="D16" s="34">
        <v>7.71</v>
      </c>
      <c r="E16" s="34">
        <v>7.84</v>
      </c>
      <c r="F16" s="17">
        <v>155</v>
      </c>
      <c r="G16" s="17">
        <v>22</v>
      </c>
      <c r="H16" s="17">
        <v>276</v>
      </c>
      <c r="I16" s="17">
        <v>40</v>
      </c>
      <c r="J16" s="17">
        <v>270</v>
      </c>
      <c r="K16" s="17">
        <v>11</v>
      </c>
      <c r="L16" s="17" t="s">
        <v>29</v>
      </c>
      <c r="M16" s="17">
        <v>400</v>
      </c>
      <c r="N16" s="17">
        <v>0.2</v>
      </c>
      <c r="O16" s="34">
        <v>23.9</v>
      </c>
      <c r="P16" s="17">
        <v>1400000</v>
      </c>
      <c r="Q16" s="47"/>
    </row>
    <row r="17" spans="1:17" x14ac:dyDescent="0.3">
      <c r="A17" s="45">
        <v>45244</v>
      </c>
      <c r="B17" s="17">
        <f t="shared" si="0"/>
        <v>14220</v>
      </c>
      <c r="C17" s="34">
        <v>14.22</v>
      </c>
      <c r="D17" s="34">
        <v>7.72</v>
      </c>
      <c r="E17" s="34">
        <v>7.83</v>
      </c>
      <c r="F17" s="17">
        <v>160</v>
      </c>
      <c r="G17" s="17">
        <v>22</v>
      </c>
      <c r="H17" s="17">
        <v>292</v>
      </c>
      <c r="I17" s="17">
        <v>44</v>
      </c>
      <c r="J17" s="17">
        <v>290</v>
      </c>
      <c r="K17" s="17">
        <v>10</v>
      </c>
      <c r="L17" s="17" t="s">
        <v>29</v>
      </c>
      <c r="M17" s="17">
        <v>600</v>
      </c>
      <c r="N17" s="17">
        <v>0.3</v>
      </c>
      <c r="O17" s="34">
        <v>23.98</v>
      </c>
      <c r="P17" s="17">
        <v>1700000</v>
      </c>
      <c r="Q17" s="47"/>
    </row>
    <row r="18" spans="1:17" x14ac:dyDescent="0.3">
      <c r="A18" s="45">
        <v>45245</v>
      </c>
      <c r="B18" s="17">
        <f t="shared" si="0"/>
        <v>14400</v>
      </c>
      <c r="C18" s="34">
        <v>14.4</v>
      </c>
      <c r="D18" s="34">
        <v>7.71</v>
      </c>
      <c r="E18" s="34">
        <v>7.85</v>
      </c>
      <c r="F18" s="17">
        <v>155</v>
      </c>
      <c r="G18" s="17">
        <v>20</v>
      </c>
      <c r="H18" s="17">
        <v>300</v>
      </c>
      <c r="I18" s="17">
        <v>40</v>
      </c>
      <c r="J18" s="17">
        <v>262</v>
      </c>
      <c r="K18" s="17">
        <v>20</v>
      </c>
      <c r="L18" s="17" t="s">
        <v>29</v>
      </c>
      <c r="M18" s="17">
        <v>500</v>
      </c>
      <c r="N18" s="17">
        <v>0.2</v>
      </c>
      <c r="O18" s="34">
        <v>23.52</v>
      </c>
      <c r="P18" s="17">
        <v>1300000</v>
      </c>
      <c r="Q18" s="47"/>
    </row>
    <row r="19" spans="1:17" x14ac:dyDescent="0.3">
      <c r="A19" s="45">
        <v>45246</v>
      </c>
      <c r="B19" s="17">
        <f t="shared" si="0"/>
        <v>13990</v>
      </c>
      <c r="C19" s="17">
        <v>13.99</v>
      </c>
      <c r="D19" s="34">
        <v>7.72</v>
      </c>
      <c r="E19" s="34">
        <v>7.85</v>
      </c>
      <c r="F19" s="17">
        <v>160</v>
      </c>
      <c r="G19" s="17">
        <v>22</v>
      </c>
      <c r="H19" s="17">
        <v>304</v>
      </c>
      <c r="I19" s="17">
        <v>44</v>
      </c>
      <c r="J19" s="17">
        <v>248</v>
      </c>
      <c r="K19" s="17">
        <v>21</v>
      </c>
      <c r="L19" s="17" t="s">
        <v>29</v>
      </c>
      <c r="M19" s="17">
        <v>400</v>
      </c>
      <c r="N19" s="17">
        <v>0.2</v>
      </c>
      <c r="O19" s="34">
        <v>24.29</v>
      </c>
      <c r="P19" s="17">
        <v>1700000</v>
      </c>
      <c r="Q19" s="47"/>
    </row>
    <row r="20" spans="1:17" x14ac:dyDescent="0.3">
      <c r="A20" s="45">
        <v>45247</v>
      </c>
      <c r="B20" s="17">
        <f t="shared" si="0"/>
        <v>13470</v>
      </c>
      <c r="C20" s="17">
        <v>13.47</v>
      </c>
      <c r="D20" s="34">
        <v>7.64</v>
      </c>
      <c r="E20" s="34">
        <v>7.82</v>
      </c>
      <c r="F20" s="17">
        <v>160</v>
      </c>
      <c r="G20" s="17">
        <v>21</v>
      </c>
      <c r="H20" s="17">
        <v>300</v>
      </c>
      <c r="I20" s="17">
        <v>40</v>
      </c>
      <c r="J20" s="17">
        <v>245</v>
      </c>
      <c r="K20" s="17">
        <v>24</v>
      </c>
      <c r="L20" s="17" t="s">
        <v>29</v>
      </c>
      <c r="M20" s="17">
        <v>500</v>
      </c>
      <c r="N20" s="17">
        <v>0.3</v>
      </c>
      <c r="O20" s="34">
        <v>22.73</v>
      </c>
      <c r="P20" s="17">
        <v>1300000</v>
      </c>
      <c r="Q20" s="47"/>
    </row>
    <row r="21" spans="1:17" x14ac:dyDescent="0.3">
      <c r="A21" s="45">
        <v>45248</v>
      </c>
      <c r="B21" s="17">
        <f t="shared" si="0"/>
        <v>14540</v>
      </c>
      <c r="C21" s="17">
        <v>14.54</v>
      </c>
      <c r="D21" s="34">
        <v>7.64</v>
      </c>
      <c r="E21" s="34">
        <v>7.84</v>
      </c>
      <c r="F21" s="17">
        <v>155</v>
      </c>
      <c r="G21" s="17">
        <v>22</v>
      </c>
      <c r="H21" s="17">
        <v>304</v>
      </c>
      <c r="I21" s="17">
        <v>44</v>
      </c>
      <c r="J21" s="17">
        <v>240</v>
      </c>
      <c r="K21" s="17">
        <v>23</v>
      </c>
      <c r="L21" s="17" t="s">
        <v>29</v>
      </c>
      <c r="M21" s="17">
        <v>400</v>
      </c>
      <c r="N21" s="17">
        <v>0.3</v>
      </c>
      <c r="O21" s="34">
        <v>23.74</v>
      </c>
      <c r="P21" s="17">
        <v>1400000</v>
      </c>
      <c r="Q21" s="47"/>
    </row>
    <row r="22" spans="1:17" x14ac:dyDescent="0.3">
      <c r="A22" s="45">
        <v>45249</v>
      </c>
      <c r="B22" s="17">
        <f t="shared" si="0"/>
        <v>14760</v>
      </c>
      <c r="C22" s="17">
        <v>14.76</v>
      </c>
      <c r="D22" s="34">
        <v>7.56</v>
      </c>
      <c r="E22" s="34">
        <v>7.81</v>
      </c>
      <c r="F22" s="17">
        <v>160</v>
      </c>
      <c r="G22" s="17">
        <v>20</v>
      </c>
      <c r="H22" s="17">
        <v>308</v>
      </c>
      <c r="I22" s="17">
        <v>40</v>
      </c>
      <c r="J22" s="17">
        <v>260</v>
      </c>
      <c r="K22" s="17">
        <v>16</v>
      </c>
      <c r="L22" s="17" t="s">
        <v>29</v>
      </c>
      <c r="M22" s="17">
        <v>600</v>
      </c>
      <c r="N22" s="17">
        <v>0.2</v>
      </c>
      <c r="O22" s="34">
        <v>23.31</v>
      </c>
      <c r="P22" s="17">
        <v>1700000</v>
      </c>
      <c r="Q22" s="47"/>
    </row>
    <row r="23" spans="1:17" x14ac:dyDescent="0.3">
      <c r="A23" s="45">
        <v>45250</v>
      </c>
      <c r="B23" s="17">
        <f t="shared" si="0"/>
        <v>16100.000000000002</v>
      </c>
      <c r="C23" s="34">
        <v>16.100000000000001</v>
      </c>
      <c r="D23" s="34">
        <v>7.52</v>
      </c>
      <c r="E23" s="34">
        <v>7.84</v>
      </c>
      <c r="F23" s="17">
        <v>160</v>
      </c>
      <c r="G23" s="17">
        <v>22</v>
      </c>
      <c r="H23" s="17">
        <v>316</v>
      </c>
      <c r="I23" s="17">
        <v>44</v>
      </c>
      <c r="J23" s="17">
        <v>248</v>
      </c>
      <c r="K23" s="17">
        <v>25</v>
      </c>
      <c r="L23" s="17" t="s">
        <v>29</v>
      </c>
      <c r="M23" s="17">
        <v>400</v>
      </c>
      <c r="N23" s="17">
        <v>0.3</v>
      </c>
      <c r="O23" s="34">
        <v>22.5</v>
      </c>
      <c r="P23" s="17">
        <v>1300000</v>
      </c>
      <c r="Q23" s="47"/>
    </row>
    <row r="24" spans="1:17" x14ac:dyDescent="0.3">
      <c r="A24" s="45">
        <v>45251</v>
      </c>
      <c r="B24" s="17">
        <f t="shared" si="0"/>
        <v>15640</v>
      </c>
      <c r="C24" s="17">
        <v>15.64</v>
      </c>
      <c r="D24" s="34">
        <v>7.53</v>
      </c>
      <c r="E24" s="34">
        <v>7.83</v>
      </c>
      <c r="F24" s="17">
        <v>155</v>
      </c>
      <c r="G24" s="17">
        <v>21</v>
      </c>
      <c r="H24" s="17">
        <v>308</v>
      </c>
      <c r="I24" s="17">
        <v>40</v>
      </c>
      <c r="J24" s="17">
        <v>230</v>
      </c>
      <c r="K24" s="17">
        <v>18</v>
      </c>
      <c r="L24" s="17" t="s">
        <v>29</v>
      </c>
      <c r="M24" s="17">
        <v>600</v>
      </c>
      <c r="N24" s="17">
        <v>0.2</v>
      </c>
      <c r="O24" s="34">
        <v>24.53</v>
      </c>
      <c r="P24" s="17">
        <v>1700000</v>
      </c>
      <c r="Q24" s="47"/>
    </row>
    <row r="25" spans="1:17" x14ac:dyDescent="0.3">
      <c r="A25" s="45">
        <v>45252</v>
      </c>
      <c r="B25" s="17">
        <f t="shared" si="0"/>
        <v>14540</v>
      </c>
      <c r="C25" s="17">
        <v>14.54</v>
      </c>
      <c r="D25" s="34">
        <v>7.52</v>
      </c>
      <c r="E25" s="34">
        <v>7.85</v>
      </c>
      <c r="F25" s="17">
        <v>160</v>
      </c>
      <c r="G25" s="17">
        <v>20</v>
      </c>
      <c r="H25" s="17">
        <v>300</v>
      </c>
      <c r="I25" s="17">
        <v>36</v>
      </c>
      <c r="J25" s="17">
        <v>250</v>
      </c>
      <c r="K25" s="17">
        <v>19</v>
      </c>
      <c r="L25" s="17" t="s">
        <v>29</v>
      </c>
      <c r="M25" s="17">
        <v>400</v>
      </c>
      <c r="N25" s="17">
        <v>0.3</v>
      </c>
      <c r="O25" s="34">
        <v>22.73</v>
      </c>
      <c r="P25" s="17">
        <v>1300000</v>
      </c>
      <c r="Q25" s="47"/>
    </row>
    <row r="26" spans="1:17" x14ac:dyDescent="0.3">
      <c r="A26" s="45">
        <v>45253</v>
      </c>
      <c r="B26" s="17">
        <f t="shared" si="0"/>
        <v>14760</v>
      </c>
      <c r="C26" s="17">
        <v>14.76</v>
      </c>
      <c r="D26" s="34">
        <v>7.43</v>
      </c>
      <c r="E26" s="34">
        <v>7.88</v>
      </c>
      <c r="F26" s="17">
        <v>155</v>
      </c>
      <c r="G26" s="17">
        <v>21</v>
      </c>
      <c r="H26" s="17">
        <v>308</v>
      </c>
      <c r="I26" s="17">
        <v>40</v>
      </c>
      <c r="J26" s="17">
        <v>240</v>
      </c>
      <c r="K26" s="17">
        <v>17</v>
      </c>
      <c r="L26" s="17" t="s">
        <v>29</v>
      </c>
      <c r="M26" s="17">
        <v>600</v>
      </c>
      <c r="N26" s="17">
        <v>0.3</v>
      </c>
      <c r="O26" s="34">
        <v>22.73</v>
      </c>
      <c r="P26" s="17">
        <v>1700000</v>
      </c>
      <c r="Q26" s="47"/>
    </row>
    <row r="27" spans="1:17" x14ac:dyDescent="0.3">
      <c r="A27" s="45">
        <v>45254</v>
      </c>
      <c r="B27" s="17">
        <f t="shared" si="0"/>
        <v>13950</v>
      </c>
      <c r="C27" s="17">
        <v>13.95</v>
      </c>
      <c r="D27" s="34">
        <v>7.4</v>
      </c>
      <c r="E27" s="34">
        <v>7.84</v>
      </c>
      <c r="F27" s="17">
        <v>165</v>
      </c>
      <c r="G27" s="17">
        <v>20</v>
      </c>
      <c r="H27" s="17">
        <v>304</v>
      </c>
      <c r="I27" s="17">
        <v>36</v>
      </c>
      <c r="J27" s="17">
        <v>245</v>
      </c>
      <c r="K27" s="17">
        <v>16</v>
      </c>
      <c r="L27" s="17" t="s">
        <v>29</v>
      </c>
      <c r="M27" s="17">
        <v>400</v>
      </c>
      <c r="N27" s="17">
        <v>0.2</v>
      </c>
      <c r="O27" s="34">
        <v>24.11</v>
      </c>
      <c r="P27" s="17">
        <v>1400000</v>
      </c>
      <c r="Q27" s="47"/>
    </row>
    <row r="28" spans="1:17" x14ac:dyDescent="0.3">
      <c r="A28" s="45">
        <v>45255</v>
      </c>
      <c r="B28" s="17">
        <f t="shared" si="0"/>
        <v>14330</v>
      </c>
      <c r="C28" s="17">
        <v>14.33</v>
      </c>
      <c r="D28" s="34">
        <v>7.34</v>
      </c>
      <c r="E28" s="34">
        <v>7.86</v>
      </c>
      <c r="F28" s="17">
        <v>160</v>
      </c>
      <c r="G28" s="17">
        <v>20</v>
      </c>
      <c r="H28" s="17">
        <v>296</v>
      </c>
      <c r="I28" s="17">
        <v>40</v>
      </c>
      <c r="J28" s="17">
        <v>240</v>
      </c>
      <c r="K28" s="17">
        <v>24</v>
      </c>
      <c r="L28" s="17" t="s">
        <v>29</v>
      </c>
      <c r="M28" s="17">
        <v>500</v>
      </c>
      <c r="N28" s="17">
        <v>0.3</v>
      </c>
      <c r="O28" s="34">
        <v>24.29</v>
      </c>
      <c r="P28" s="17">
        <v>1300000</v>
      </c>
      <c r="Q28" s="47"/>
    </row>
    <row r="29" spans="1:17" x14ac:dyDescent="0.3">
      <c r="A29" s="45">
        <v>45256</v>
      </c>
      <c r="B29" s="17">
        <f t="shared" si="0"/>
        <v>13750</v>
      </c>
      <c r="C29" s="17">
        <v>13.75</v>
      </c>
      <c r="D29" s="34">
        <v>7.35</v>
      </c>
      <c r="E29" s="34">
        <v>7.85</v>
      </c>
      <c r="F29" s="17">
        <v>165</v>
      </c>
      <c r="G29" s="17">
        <v>20</v>
      </c>
      <c r="H29" s="17">
        <v>304</v>
      </c>
      <c r="I29" s="17">
        <v>36</v>
      </c>
      <c r="J29" s="17">
        <v>260</v>
      </c>
      <c r="K29" s="17">
        <v>25</v>
      </c>
      <c r="L29" s="17" t="s">
        <v>29</v>
      </c>
      <c r="M29" s="17">
        <v>400</v>
      </c>
      <c r="N29" s="17">
        <v>0.2</v>
      </c>
      <c r="O29" s="34">
        <v>23.4</v>
      </c>
      <c r="P29" s="17">
        <v>1700000</v>
      </c>
      <c r="Q29" s="47"/>
    </row>
    <row r="30" spans="1:17" x14ac:dyDescent="0.3">
      <c r="A30" s="45">
        <v>45257</v>
      </c>
      <c r="B30" s="17">
        <f t="shared" si="0"/>
        <v>14050</v>
      </c>
      <c r="C30" s="17">
        <v>14.05</v>
      </c>
      <c r="D30" s="34">
        <v>7.3</v>
      </c>
      <c r="E30" s="34">
        <v>7.86</v>
      </c>
      <c r="F30" s="17">
        <v>155</v>
      </c>
      <c r="G30" s="17">
        <v>19</v>
      </c>
      <c r="H30" s="17">
        <v>308</v>
      </c>
      <c r="I30" s="17">
        <v>40</v>
      </c>
      <c r="J30" s="17">
        <v>250</v>
      </c>
      <c r="K30" s="17">
        <v>24</v>
      </c>
      <c r="L30" s="17" t="s">
        <v>29</v>
      </c>
      <c r="M30" s="17">
        <v>500</v>
      </c>
      <c r="N30" s="17">
        <v>0.2</v>
      </c>
      <c r="O30" s="34">
        <v>24.53</v>
      </c>
      <c r="P30" s="17">
        <v>1400000</v>
      </c>
      <c r="Q30" s="47"/>
    </row>
    <row r="31" spans="1:17" x14ac:dyDescent="0.3">
      <c r="A31" s="45">
        <v>45258</v>
      </c>
      <c r="B31" s="17">
        <f t="shared" si="0"/>
        <v>13050</v>
      </c>
      <c r="C31" s="17">
        <v>13.05</v>
      </c>
      <c r="D31" s="34">
        <v>7.28</v>
      </c>
      <c r="E31" s="34">
        <v>7.88</v>
      </c>
      <c r="F31" s="17">
        <v>160</v>
      </c>
      <c r="G31" s="17">
        <v>19</v>
      </c>
      <c r="H31" s="17">
        <v>304</v>
      </c>
      <c r="I31" s="17">
        <v>40</v>
      </c>
      <c r="J31" s="17">
        <v>260</v>
      </c>
      <c r="K31" s="17">
        <v>15</v>
      </c>
      <c r="L31" s="17" t="s">
        <v>29</v>
      </c>
      <c r="M31" s="17">
        <v>600</v>
      </c>
      <c r="N31" s="17">
        <v>0.3</v>
      </c>
      <c r="O31" s="34">
        <v>24.12</v>
      </c>
      <c r="P31" s="17">
        <v>1300000</v>
      </c>
      <c r="Q31" s="47"/>
    </row>
    <row r="32" spans="1:17" x14ac:dyDescent="0.3">
      <c r="A32" s="45">
        <v>45259</v>
      </c>
      <c r="B32" s="17">
        <f t="shared" si="0"/>
        <v>14690</v>
      </c>
      <c r="C32" s="17">
        <v>14.69</v>
      </c>
      <c r="D32" s="34">
        <v>7.18</v>
      </c>
      <c r="E32" s="34">
        <v>7.9</v>
      </c>
      <c r="F32" s="17">
        <v>155</v>
      </c>
      <c r="G32" s="17">
        <v>20</v>
      </c>
      <c r="H32" s="17">
        <v>292</v>
      </c>
      <c r="I32" s="17">
        <v>36</v>
      </c>
      <c r="J32" s="17">
        <v>240</v>
      </c>
      <c r="K32" s="17">
        <v>20</v>
      </c>
      <c r="L32" s="17" t="s">
        <v>29</v>
      </c>
      <c r="M32" s="17">
        <v>400</v>
      </c>
      <c r="N32" s="17">
        <v>0.2</v>
      </c>
      <c r="O32" s="34">
        <v>23.79</v>
      </c>
      <c r="P32" s="17">
        <v>1700000</v>
      </c>
      <c r="Q32" s="47"/>
    </row>
    <row r="33" spans="1:17" ht="15" thickBot="1" x14ac:dyDescent="0.35">
      <c r="A33" s="45">
        <v>45260</v>
      </c>
      <c r="B33" s="17">
        <f t="shared" si="0"/>
        <v>16780</v>
      </c>
      <c r="C33" s="17">
        <v>16.78</v>
      </c>
      <c r="D33" s="34">
        <v>7.07</v>
      </c>
      <c r="E33" s="34">
        <v>7.85</v>
      </c>
      <c r="F33" s="17">
        <v>160</v>
      </c>
      <c r="G33" s="17">
        <v>18</v>
      </c>
      <c r="H33" s="17">
        <v>304</v>
      </c>
      <c r="I33" s="17">
        <v>40</v>
      </c>
      <c r="J33" s="17">
        <v>290</v>
      </c>
      <c r="K33" s="17">
        <v>26</v>
      </c>
      <c r="L33" s="17" t="s">
        <v>29</v>
      </c>
      <c r="M33" s="17">
        <v>600</v>
      </c>
      <c r="N33" s="17">
        <v>0.3</v>
      </c>
      <c r="O33" s="34">
        <v>23.63</v>
      </c>
      <c r="P33" s="17">
        <v>1300000</v>
      </c>
      <c r="Q33" s="47"/>
    </row>
    <row r="34" spans="1:17" ht="15" thickBot="1" x14ac:dyDescent="0.35">
      <c r="A34" s="10" t="s">
        <v>24</v>
      </c>
      <c r="B34" s="11">
        <f t="shared" ref="B34:K34" si="1">AVERAGE(B4:B33)</f>
        <v>14956.666666666666</v>
      </c>
      <c r="C34" s="11">
        <f t="shared" si="1"/>
        <v>14.956666666666669</v>
      </c>
      <c r="D34" s="11">
        <f t="shared" si="1"/>
        <v>7.5500000000000007</v>
      </c>
      <c r="E34" s="11">
        <f t="shared" si="1"/>
        <v>7.8463333333333338</v>
      </c>
      <c r="F34" s="11">
        <f t="shared" si="1"/>
        <v>158.5</v>
      </c>
      <c r="G34" s="11">
        <f t="shared" si="1"/>
        <v>20.399999999999999</v>
      </c>
      <c r="H34" s="11">
        <f t="shared" si="1"/>
        <v>302.76666666666665</v>
      </c>
      <c r="I34" s="11">
        <f t="shared" si="1"/>
        <v>40.4</v>
      </c>
      <c r="J34" s="11">
        <f t="shared" si="1"/>
        <v>264.60000000000002</v>
      </c>
      <c r="K34" s="11">
        <f t="shared" si="1"/>
        <v>18.466666666666665</v>
      </c>
      <c r="L34" s="11" t="s">
        <v>29</v>
      </c>
      <c r="M34" s="36">
        <f>AVERAGE(M4:M33)</f>
        <v>493.33333333333331</v>
      </c>
      <c r="N34" s="11">
        <f>AVERAGE(N4:N33)</f>
        <v>0.25</v>
      </c>
      <c r="O34" s="11">
        <f>AVERAGE(O4:O33)</f>
        <v>23.627666666666663</v>
      </c>
      <c r="P34" s="11">
        <f>AVERAGE(P4:P33)</f>
        <v>1473333.3333333333</v>
      </c>
      <c r="Q34" s="19"/>
    </row>
    <row r="35" spans="1:17" x14ac:dyDescent="0.3">
      <c r="C35" s="56">
        <f>SUM(C4:C33)</f>
        <v>448.70000000000005</v>
      </c>
    </row>
    <row r="40" spans="1:17" ht="40.799999999999997" customHeight="1" x14ac:dyDescent="0.3">
      <c r="A40" s="58" t="s">
        <v>25</v>
      </c>
      <c r="B40" s="58"/>
      <c r="C40" s="57" t="s">
        <v>26</v>
      </c>
      <c r="D40" s="57"/>
      <c r="E40" s="57"/>
      <c r="F40" s="57"/>
      <c r="G40" s="57"/>
      <c r="H40" s="57"/>
      <c r="I40" s="57"/>
      <c r="J40" s="57"/>
      <c r="K40" s="57"/>
      <c r="L40" s="57"/>
      <c r="M40" s="57"/>
      <c r="N40" s="57"/>
      <c r="O40" s="57"/>
      <c r="P40" s="57"/>
      <c r="Q40" s="57"/>
    </row>
    <row r="42" spans="1:17" x14ac:dyDescent="0.3">
      <c r="A42" s="13" t="s">
        <v>27</v>
      </c>
      <c r="B42" s="14">
        <f t="shared" ref="B42:K42" si="2">MIN(B4:B33)</f>
        <v>13050</v>
      </c>
      <c r="C42" s="14">
        <f t="shared" si="2"/>
        <v>13.05</v>
      </c>
      <c r="D42" s="14">
        <f t="shared" si="2"/>
        <v>7.07</v>
      </c>
      <c r="E42" s="14">
        <f t="shared" si="2"/>
        <v>7.81</v>
      </c>
      <c r="F42" s="14">
        <f t="shared" si="2"/>
        <v>150</v>
      </c>
      <c r="G42" s="14">
        <f t="shared" si="2"/>
        <v>18</v>
      </c>
      <c r="H42" s="14">
        <f t="shared" si="2"/>
        <v>276</v>
      </c>
      <c r="I42" s="14">
        <f t="shared" si="2"/>
        <v>36</v>
      </c>
      <c r="J42" s="14">
        <f t="shared" si="2"/>
        <v>230</v>
      </c>
      <c r="K42" s="14">
        <f t="shared" si="2"/>
        <v>10</v>
      </c>
      <c r="L42" s="14"/>
      <c r="M42" s="14">
        <f>MIN(M4:M33)</f>
        <v>400</v>
      </c>
      <c r="N42" s="14">
        <f>MIN(N4:N33)</f>
        <v>0.2</v>
      </c>
      <c r="O42" s="14">
        <f>MIN(O4:O33)</f>
        <v>22.08</v>
      </c>
      <c r="P42" s="14">
        <f>MIN(P4:P33)</f>
        <v>1300000</v>
      </c>
      <c r="Q42" s="14"/>
    </row>
    <row r="43" spans="1:17" x14ac:dyDescent="0.3">
      <c r="A43" s="13"/>
    </row>
    <row r="44" spans="1:17" x14ac:dyDescent="0.3">
      <c r="A44" s="13" t="s">
        <v>28</v>
      </c>
      <c r="B44" s="14">
        <f t="shared" ref="B44:K44" si="3">MAX(B4:B33)</f>
        <v>16800</v>
      </c>
      <c r="C44" s="14">
        <f t="shared" si="3"/>
        <v>16.8</v>
      </c>
      <c r="D44" s="14">
        <f t="shared" si="3"/>
        <v>7.82</v>
      </c>
      <c r="E44" s="14">
        <f t="shared" si="3"/>
        <v>7.9</v>
      </c>
      <c r="F44" s="14">
        <f t="shared" si="3"/>
        <v>165</v>
      </c>
      <c r="G44" s="14">
        <f t="shared" si="3"/>
        <v>22</v>
      </c>
      <c r="H44" s="14">
        <f t="shared" si="3"/>
        <v>316</v>
      </c>
      <c r="I44" s="14">
        <f t="shared" si="3"/>
        <v>44</v>
      </c>
      <c r="J44" s="14">
        <f t="shared" si="3"/>
        <v>300</v>
      </c>
      <c r="K44" s="14">
        <f t="shared" si="3"/>
        <v>26</v>
      </c>
      <c r="L44" s="14"/>
      <c r="M44" s="14">
        <f>MAX(M4:M33)</f>
        <v>600</v>
      </c>
      <c r="N44" s="14">
        <f>MAX(N4:N33)</f>
        <v>0.3</v>
      </c>
      <c r="O44" s="14">
        <f>MAX(O4:O33)</f>
        <v>24.53</v>
      </c>
      <c r="P44" s="14">
        <f>MAX(P4:P33)</f>
        <v>1700000</v>
      </c>
      <c r="Q44" s="14"/>
    </row>
  </sheetData>
  <mergeCells count="12">
    <mergeCell ref="A40:B40"/>
    <mergeCell ref="A1:Q1"/>
    <mergeCell ref="A2:A3"/>
    <mergeCell ref="B2:C2"/>
    <mergeCell ref="D2:E2"/>
    <mergeCell ref="F2:G2"/>
    <mergeCell ref="H2:I2"/>
    <mergeCell ref="J2:K2"/>
    <mergeCell ref="L2:M2"/>
    <mergeCell ref="O2:P2"/>
    <mergeCell ref="Q2:Q3"/>
    <mergeCell ref="C40:Q40"/>
  </mergeCells>
  <pageMargins left="0.7" right="0.7" top="0.75" bottom="0.75" header="0.3" footer="0.3"/>
  <pageSetup scale="74" orientation="landscape"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1431-CE13-4A59-AC42-C75073563E32}">
  <sheetPr>
    <tabColor rgb="FF92D050"/>
  </sheetPr>
  <dimension ref="A1:AT44"/>
  <sheetViews>
    <sheetView topLeftCell="A6" zoomScaleNormal="100" workbookViewId="0">
      <selection activeCell="A10" sqref="A10:XFD10"/>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40.44140625" customWidth="1"/>
  </cols>
  <sheetData>
    <row r="1" spans="1:46" ht="69.75" customHeight="1" thickBot="1" x14ac:dyDescent="0.6">
      <c r="A1" s="59" t="s">
        <v>32</v>
      </c>
      <c r="B1" s="60"/>
      <c r="C1" s="60"/>
      <c r="D1" s="60"/>
      <c r="E1" s="60"/>
      <c r="F1" s="60"/>
      <c r="G1" s="60"/>
      <c r="H1" s="61"/>
      <c r="I1" s="61"/>
      <c r="J1" s="60"/>
      <c r="K1" s="60"/>
      <c r="L1" s="60"/>
      <c r="M1" s="60"/>
      <c r="N1" s="60"/>
      <c r="O1" s="60"/>
      <c r="P1" s="60"/>
      <c r="Q1" s="62"/>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3" t="s">
        <v>0</v>
      </c>
      <c r="B2" s="65" t="s">
        <v>33</v>
      </c>
      <c r="C2" s="66"/>
      <c r="D2" s="67" t="s">
        <v>1</v>
      </c>
      <c r="E2" s="68"/>
      <c r="F2" s="69" t="s">
        <v>2</v>
      </c>
      <c r="G2" s="70"/>
      <c r="H2" s="71" t="s">
        <v>3</v>
      </c>
      <c r="I2" s="72"/>
      <c r="J2" s="73" t="s">
        <v>4</v>
      </c>
      <c r="K2" s="70"/>
      <c r="L2" s="74" t="s">
        <v>5</v>
      </c>
      <c r="M2" s="70"/>
      <c r="N2" s="2" t="s">
        <v>6</v>
      </c>
      <c r="O2" s="74" t="s">
        <v>7</v>
      </c>
      <c r="P2" s="75"/>
      <c r="Q2" s="76"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8"/>
      <c r="B3" s="20" t="s">
        <v>9</v>
      </c>
      <c r="C3" s="21" t="s">
        <v>10</v>
      </c>
      <c r="D3" s="22" t="s">
        <v>11</v>
      </c>
      <c r="E3" s="22" t="s">
        <v>21</v>
      </c>
      <c r="F3" s="48" t="s">
        <v>12</v>
      </c>
      <c r="G3" s="49" t="s">
        <v>22</v>
      </c>
      <c r="H3" s="25" t="s">
        <v>13</v>
      </c>
      <c r="I3" s="25" t="s">
        <v>14</v>
      </c>
      <c r="J3" s="26" t="s">
        <v>15</v>
      </c>
      <c r="K3" s="26" t="s">
        <v>23</v>
      </c>
      <c r="L3" s="28" t="s">
        <v>16</v>
      </c>
      <c r="M3" s="28" t="s">
        <v>17</v>
      </c>
      <c r="N3" s="28" t="s">
        <v>18</v>
      </c>
      <c r="O3" s="28" t="s">
        <v>19</v>
      </c>
      <c r="P3" s="28" t="s">
        <v>20</v>
      </c>
      <c r="Q3" s="78"/>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145.19999999999999" x14ac:dyDescent="0.3">
      <c r="A4" s="40">
        <v>45231</v>
      </c>
      <c r="B4" s="30">
        <f>C4*1000</f>
        <v>11350</v>
      </c>
      <c r="C4" s="52">
        <v>11.35</v>
      </c>
      <c r="D4" s="52">
        <v>7.84</v>
      </c>
      <c r="E4" s="52">
        <v>7.78</v>
      </c>
      <c r="F4" s="30">
        <v>155</v>
      </c>
      <c r="G4" s="30">
        <v>13</v>
      </c>
      <c r="H4" s="30">
        <v>260</v>
      </c>
      <c r="I4" s="30">
        <v>44</v>
      </c>
      <c r="J4" s="30">
        <v>223</v>
      </c>
      <c r="K4" s="30">
        <v>14</v>
      </c>
      <c r="L4" s="30" t="s">
        <v>29</v>
      </c>
      <c r="M4" s="30">
        <v>500</v>
      </c>
      <c r="N4" s="30">
        <v>0.2</v>
      </c>
      <c r="O4" s="30" t="s">
        <v>36</v>
      </c>
      <c r="P4" s="30" t="s">
        <v>36</v>
      </c>
      <c r="Q4" s="31" t="s">
        <v>38</v>
      </c>
    </row>
    <row r="5" spans="1:46" ht="44.4" customHeight="1" x14ac:dyDescent="0.3">
      <c r="A5" s="41">
        <v>45232</v>
      </c>
      <c r="B5" s="17">
        <f t="shared" ref="B5:B33" si="0">C5*1000</f>
        <v>10840</v>
      </c>
      <c r="C5" s="34">
        <v>10.84</v>
      </c>
      <c r="D5" s="34">
        <v>7.91</v>
      </c>
      <c r="E5" s="34">
        <v>7.67</v>
      </c>
      <c r="F5" s="17">
        <v>160</v>
      </c>
      <c r="G5" s="17">
        <v>15</v>
      </c>
      <c r="H5" s="17">
        <v>265</v>
      </c>
      <c r="I5" s="17">
        <v>46</v>
      </c>
      <c r="J5" s="17">
        <v>230</v>
      </c>
      <c r="K5" s="17">
        <v>16</v>
      </c>
      <c r="L5" s="17" t="s">
        <v>29</v>
      </c>
      <c r="M5" s="17">
        <v>400</v>
      </c>
      <c r="N5" s="17">
        <v>0.3</v>
      </c>
      <c r="O5" s="34">
        <v>23.66</v>
      </c>
      <c r="P5" s="17">
        <v>1100000</v>
      </c>
      <c r="Q5" s="77" t="s">
        <v>39</v>
      </c>
    </row>
    <row r="6" spans="1:46" ht="44.4" customHeight="1" x14ac:dyDescent="0.3">
      <c r="A6" s="41">
        <v>45233</v>
      </c>
      <c r="B6" s="17">
        <f t="shared" si="0"/>
        <v>11800</v>
      </c>
      <c r="C6" s="34">
        <v>11.8</v>
      </c>
      <c r="D6" s="34">
        <v>7.81</v>
      </c>
      <c r="E6" s="34">
        <v>7.76</v>
      </c>
      <c r="F6" s="17">
        <v>165</v>
      </c>
      <c r="G6" s="17">
        <v>18</v>
      </c>
      <c r="H6" s="17">
        <v>276</v>
      </c>
      <c r="I6" s="17">
        <v>41</v>
      </c>
      <c r="J6" s="17">
        <v>235</v>
      </c>
      <c r="K6" s="17">
        <v>18</v>
      </c>
      <c r="L6" s="17" t="s">
        <v>29</v>
      </c>
      <c r="M6" s="17">
        <v>400</v>
      </c>
      <c r="N6" s="17">
        <v>0.2</v>
      </c>
      <c r="O6" s="34">
        <v>23.19</v>
      </c>
      <c r="P6" s="17">
        <v>1400000</v>
      </c>
      <c r="Q6" s="79"/>
    </row>
    <row r="7" spans="1:46" ht="44.4" customHeight="1" x14ac:dyDescent="0.3">
      <c r="A7" s="41">
        <v>45234</v>
      </c>
      <c r="B7" s="17">
        <f t="shared" si="0"/>
        <v>11650</v>
      </c>
      <c r="C7" s="34">
        <v>11.65</v>
      </c>
      <c r="D7" s="34">
        <v>7.79</v>
      </c>
      <c r="E7" s="34">
        <v>7.69</v>
      </c>
      <c r="F7" s="17">
        <v>160</v>
      </c>
      <c r="G7" s="17">
        <v>14</v>
      </c>
      <c r="H7" s="17">
        <v>282</v>
      </c>
      <c r="I7" s="17">
        <v>44</v>
      </c>
      <c r="J7" s="17">
        <v>240</v>
      </c>
      <c r="K7" s="17">
        <v>14</v>
      </c>
      <c r="L7" s="17" t="s">
        <v>29</v>
      </c>
      <c r="M7" s="17">
        <v>400</v>
      </c>
      <c r="N7" s="17">
        <v>0.2</v>
      </c>
      <c r="O7" s="34">
        <v>23.73</v>
      </c>
      <c r="P7" s="17">
        <v>1400000</v>
      </c>
      <c r="Q7" s="79"/>
    </row>
    <row r="8" spans="1:46" ht="14.4" customHeight="1" x14ac:dyDescent="0.3">
      <c r="A8" s="41">
        <v>45235</v>
      </c>
      <c r="B8" s="17">
        <f t="shared" si="0"/>
        <v>8540</v>
      </c>
      <c r="C8" s="34">
        <v>8.5399999999999991</v>
      </c>
      <c r="D8" s="34">
        <v>7.83</v>
      </c>
      <c r="E8" s="34">
        <v>7.78</v>
      </c>
      <c r="F8" s="17">
        <v>155</v>
      </c>
      <c r="G8" s="17">
        <v>17</v>
      </c>
      <c r="H8" s="17">
        <v>296</v>
      </c>
      <c r="I8" s="17">
        <v>46</v>
      </c>
      <c r="J8" s="17">
        <v>265</v>
      </c>
      <c r="K8" s="17">
        <v>17</v>
      </c>
      <c r="L8" s="17" t="s">
        <v>29</v>
      </c>
      <c r="M8" s="17">
        <v>600</v>
      </c>
      <c r="N8" s="17">
        <v>0.3</v>
      </c>
      <c r="O8" s="34">
        <v>25.01</v>
      </c>
      <c r="P8" s="17">
        <v>1700000</v>
      </c>
      <c r="Q8" s="79" t="s">
        <v>37</v>
      </c>
    </row>
    <row r="9" spans="1:46" x14ac:dyDescent="0.3">
      <c r="A9" s="41">
        <v>45236</v>
      </c>
      <c r="B9" s="17">
        <f t="shared" si="0"/>
        <v>10650</v>
      </c>
      <c r="C9" s="34">
        <v>10.65</v>
      </c>
      <c r="D9" s="34">
        <v>7.87</v>
      </c>
      <c r="E9" s="34">
        <v>7.9</v>
      </c>
      <c r="F9" s="17">
        <v>160</v>
      </c>
      <c r="G9" s="17">
        <v>13</v>
      </c>
      <c r="H9" s="17">
        <v>302</v>
      </c>
      <c r="I9" s="17">
        <v>42</v>
      </c>
      <c r="J9" s="17">
        <v>282</v>
      </c>
      <c r="K9" s="17">
        <v>18</v>
      </c>
      <c r="L9" s="17" t="s">
        <v>29</v>
      </c>
      <c r="M9" s="17">
        <v>500</v>
      </c>
      <c r="N9" s="17">
        <v>0.2</v>
      </c>
      <c r="O9" s="34">
        <v>24.52</v>
      </c>
      <c r="P9" s="17">
        <v>1300000</v>
      </c>
      <c r="Q9" s="79"/>
    </row>
    <row r="10" spans="1:46" x14ac:dyDescent="0.3">
      <c r="A10" s="41">
        <v>45237</v>
      </c>
      <c r="B10" s="17">
        <f t="shared" si="0"/>
        <v>11080</v>
      </c>
      <c r="C10" s="34">
        <v>11.08</v>
      </c>
      <c r="D10" s="34">
        <v>7.92</v>
      </c>
      <c r="E10" s="34">
        <v>7.7</v>
      </c>
      <c r="F10" s="17">
        <v>165</v>
      </c>
      <c r="G10" s="17">
        <v>19</v>
      </c>
      <c r="H10" s="17">
        <v>310</v>
      </c>
      <c r="I10" s="17">
        <v>44</v>
      </c>
      <c r="J10" s="17">
        <v>286</v>
      </c>
      <c r="K10" s="17">
        <v>14</v>
      </c>
      <c r="L10" s="17" t="s">
        <v>29</v>
      </c>
      <c r="M10" s="17">
        <v>600</v>
      </c>
      <c r="N10" s="17">
        <v>0.2</v>
      </c>
      <c r="O10" s="34">
        <v>23.6</v>
      </c>
      <c r="P10" s="17">
        <v>1400000</v>
      </c>
      <c r="Q10" s="79"/>
    </row>
    <row r="11" spans="1:46" x14ac:dyDescent="0.3">
      <c r="A11" s="41">
        <v>45238</v>
      </c>
      <c r="B11" s="17">
        <f t="shared" si="0"/>
        <v>10680</v>
      </c>
      <c r="C11" s="34">
        <v>10.68</v>
      </c>
      <c r="D11" s="34">
        <v>7.76</v>
      </c>
      <c r="E11" s="34">
        <v>7.58</v>
      </c>
      <c r="F11" s="17">
        <v>160</v>
      </c>
      <c r="G11" s="17">
        <v>17</v>
      </c>
      <c r="H11" s="17">
        <v>320</v>
      </c>
      <c r="I11" s="17">
        <v>41.2</v>
      </c>
      <c r="J11" s="17">
        <v>290</v>
      </c>
      <c r="K11" s="17">
        <v>16</v>
      </c>
      <c r="L11" s="17" t="s">
        <v>29</v>
      </c>
      <c r="M11" s="17">
        <v>500</v>
      </c>
      <c r="N11" s="17">
        <v>0.2</v>
      </c>
      <c r="O11" s="34">
        <v>24.44</v>
      </c>
      <c r="P11" s="17">
        <v>1300000</v>
      </c>
      <c r="Q11" s="79"/>
    </row>
    <row r="12" spans="1:46" x14ac:dyDescent="0.3">
      <c r="A12" s="41">
        <v>45239</v>
      </c>
      <c r="B12" s="17">
        <f t="shared" si="0"/>
        <v>9060</v>
      </c>
      <c r="C12" s="34">
        <v>9.06</v>
      </c>
      <c r="D12" s="34">
        <v>7.89</v>
      </c>
      <c r="E12" s="34">
        <v>7.91</v>
      </c>
      <c r="F12" s="17">
        <v>165</v>
      </c>
      <c r="G12" s="17">
        <v>16</v>
      </c>
      <c r="H12" s="17">
        <v>334</v>
      </c>
      <c r="I12" s="17">
        <v>46</v>
      </c>
      <c r="J12" s="17">
        <v>296</v>
      </c>
      <c r="K12" s="17">
        <v>17</v>
      </c>
      <c r="L12" s="17" t="s">
        <v>29</v>
      </c>
      <c r="M12" s="17">
        <v>400</v>
      </c>
      <c r="N12" s="17">
        <v>0.3</v>
      </c>
      <c r="O12" s="34">
        <v>25.01</v>
      </c>
      <c r="P12" s="17">
        <v>1100000</v>
      </c>
      <c r="Q12" s="79"/>
    </row>
    <row r="13" spans="1:46" x14ac:dyDescent="0.3">
      <c r="A13" s="41">
        <v>45240</v>
      </c>
      <c r="B13" s="17">
        <f t="shared" si="0"/>
        <v>14080</v>
      </c>
      <c r="C13" s="34">
        <v>14.08</v>
      </c>
      <c r="D13" s="34">
        <v>7.78</v>
      </c>
      <c r="E13" s="34">
        <v>7.67</v>
      </c>
      <c r="F13" s="17">
        <v>160</v>
      </c>
      <c r="G13" s="17">
        <v>15</v>
      </c>
      <c r="H13" s="17">
        <v>330</v>
      </c>
      <c r="I13" s="17">
        <v>36</v>
      </c>
      <c r="J13" s="17">
        <v>290</v>
      </c>
      <c r="K13" s="17">
        <v>15</v>
      </c>
      <c r="L13" s="17" t="s">
        <v>29</v>
      </c>
      <c r="M13" s="17">
        <v>400</v>
      </c>
      <c r="N13" s="17">
        <v>0.2</v>
      </c>
      <c r="O13" s="34">
        <v>24.69</v>
      </c>
      <c r="P13" s="17">
        <v>1400000</v>
      </c>
      <c r="Q13" s="79"/>
    </row>
    <row r="14" spans="1:46" x14ac:dyDescent="0.3">
      <c r="A14" s="41">
        <v>45241</v>
      </c>
      <c r="B14" s="17">
        <f t="shared" si="0"/>
        <v>11950</v>
      </c>
      <c r="C14" s="34">
        <v>11.95</v>
      </c>
      <c r="D14" s="34">
        <v>7.84</v>
      </c>
      <c r="E14" s="34">
        <v>7.68</v>
      </c>
      <c r="F14" s="17">
        <v>155</v>
      </c>
      <c r="G14" s="17">
        <v>14</v>
      </c>
      <c r="H14" s="17">
        <v>316</v>
      </c>
      <c r="I14" s="17">
        <v>40</v>
      </c>
      <c r="J14" s="17">
        <v>295</v>
      </c>
      <c r="K14" s="17">
        <v>18</v>
      </c>
      <c r="L14" s="17" t="s">
        <v>29</v>
      </c>
      <c r="M14" s="17">
        <v>500</v>
      </c>
      <c r="N14" s="17">
        <v>0.3</v>
      </c>
      <c r="O14" s="34">
        <v>25.04</v>
      </c>
      <c r="P14" s="17">
        <v>1300000</v>
      </c>
      <c r="Q14" s="79"/>
    </row>
    <row r="15" spans="1:46" x14ac:dyDescent="0.3">
      <c r="A15" s="41">
        <v>45242</v>
      </c>
      <c r="B15" s="17">
        <f t="shared" si="0"/>
        <v>10970</v>
      </c>
      <c r="C15" s="34">
        <v>10.97</v>
      </c>
      <c r="D15" s="34">
        <v>7.69</v>
      </c>
      <c r="E15" s="34">
        <v>7.73</v>
      </c>
      <c r="F15" s="17">
        <v>160</v>
      </c>
      <c r="G15" s="17">
        <v>13</v>
      </c>
      <c r="H15" s="17">
        <v>325</v>
      </c>
      <c r="I15" s="17">
        <v>42</v>
      </c>
      <c r="J15" s="17">
        <v>290</v>
      </c>
      <c r="K15" s="17">
        <v>15</v>
      </c>
      <c r="L15" s="17" t="s">
        <v>29</v>
      </c>
      <c r="M15" s="17">
        <v>400</v>
      </c>
      <c r="N15" s="17">
        <v>0.3</v>
      </c>
      <c r="O15" s="34">
        <v>24.09</v>
      </c>
      <c r="P15" s="17">
        <v>1100000</v>
      </c>
      <c r="Q15" s="79"/>
    </row>
    <row r="16" spans="1:46" x14ac:dyDescent="0.3">
      <c r="A16" s="41">
        <v>45243</v>
      </c>
      <c r="B16" s="17">
        <f t="shared" si="0"/>
        <v>10540</v>
      </c>
      <c r="C16" s="34">
        <v>10.54</v>
      </c>
      <c r="D16" s="34">
        <v>7.76</v>
      </c>
      <c r="E16" s="34">
        <v>7.87</v>
      </c>
      <c r="F16" s="17">
        <v>165</v>
      </c>
      <c r="G16" s="17">
        <v>17</v>
      </c>
      <c r="H16" s="17">
        <v>330</v>
      </c>
      <c r="I16" s="17">
        <v>38</v>
      </c>
      <c r="J16" s="17">
        <v>280</v>
      </c>
      <c r="K16" s="17">
        <v>17</v>
      </c>
      <c r="L16" s="17" t="s">
        <v>29</v>
      </c>
      <c r="M16" s="17">
        <v>600</v>
      </c>
      <c r="N16" s="17">
        <v>0.2</v>
      </c>
      <c r="O16" s="34">
        <v>23.61</v>
      </c>
      <c r="P16" s="17">
        <v>1400000</v>
      </c>
      <c r="Q16" s="79"/>
    </row>
    <row r="17" spans="1:17" x14ac:dyDescent="0.3">
      <c r="A17" s="41">
        <v>45244</v>
      </c>
      <c r="B17" s="17">
        <f t="shared" si="0"/>
        <v>10720</v>
      </c>
      <c r="C17" s="34">
        <v>10.72</v>
      </c>
      <c r="D17" s="34">
        <v>7.83</v>
      </c>
      <c r="E17" s="34">
        <v>7.79</v>
      </c>
      <c r="F17" s="17">
        <v>155</v>
      </c>
      <c r="G17" s="17">
        <v>16</v>
      </c>
      <c r="H17" s="17">
        <v>340</v>
      </c>
      <c r="I17" s="17">
        <v>46</v>
      </c>
      <c r="J17" s="17">
        <v>307</v>
      </c>
      <c r="K17" s="17">
        <v>19</v>
      </c>
      <c r="L17" s="17" t="s">
        <v>29</v>
      </c>
      <c r="M17" s="17">
        <v>500</v>
      </c>
      <c r="N17" s="17">
        <v>0.3</v>
      </c>
      <c r="O17" s="34">
        <v>23.76</v>
      </c>
      <c r="P17" s="17">
        <v>1300000</v>
      </c>
      <c r="Q17" s="79"/>
    </row>
    <row r="18" spans="1:17" x14ac:dyDescent="0.3">
      <c r="A18" s="41">
        <v>45245</v>
      </c>
      <c r="B18" s="17">
        <f t="shared" si="0"/>
        <v>10780</v>
      </c>
      <c r="C18" s="34">
        <v>10.78</v>
      </c>
      <c r="D18" s="34">
        <v>7.75</v>
      </c>
      <c r="E18" s="34">
        <v>7.81</v>
      </c>
      <c r="F18" s="17">
        <v>160</v>
      </c>
      <c r="G18" s="17">
        <v>14</v>
      </c>
      <c r="H18" s="17">
        <v>335</v>
      </c>
      <c r="I18" s="17">
        <v>44</v>
      </c>
      <c r="J18" s="17">
        <v>310</v>
      </c>
      <c r="K18" s="17">
        <v>18</v>
      </c>
      <c r="L18" s="17" t="s">
        <v>29</v>
      </c>
      <c r="M18" s="17">
        <v>600</v>
      </c>
      <c r="N18" s="17">
        <v>0.2</v>
      </c>
      <c r="O18" s="34">
        <v>24.43</v>
      </c>
      <c r="P18" s="17">
        <v>1700000</v>
      </c>
      <c r="Q18" s="79"/>
    </row>
    <row r="19" spans="1:17" x14ac:dyDescent="0.3">
      <c r="A19" s="41">
        <v>45246</v>
      </c>
      <c r="B19" s="17">
        <f t="shared" si="0"/>
        <v>11050</v>
      </c>
      <c r="C19" s="34">
        <v>11.05</v>
      </c>
      <c r="D19" s="34">
        <v>7.62</v>
      </c>
      <c r="E19" s="34">
        <v>7.69</v>
      </c>
      <c r="F19" s="17">
        <v>165</v>
      </c>
      <c r="G19" s="17">
        <v>15</v>
      </c>
      <c r="H19" s="17">
        <v>348</v>
      </c>
      <c r="I19" s="17">
        <v>44</v>
      </c>
      <c r="J19" s="17">
        <v>305</v>
      </c>
      <c r="K19" s="17">
        <v>16</v>
      </c>
      <c r="L19" s="17" t="s">
        <v>29</v>
      </c>
      <c r="M19" s="17">
        <v>500</v>
      </c>
      <c r="N19" s="17">
        <v>0.2</v>
      </c>
      <c r="O19" s="34">
        <v>24.6</v>
      </c>
      <c r="P19" s="17">
        <v>1400000</v>
      </c>
      <c r="Q19" s="79"/>
    </row>
    <row r="20" spans="1:17" x14ac:dyDescent="0.3">
      <c r="A20" s="41">
        <v>45247</v>
      </c>
      <c r="B20" s="17">
        <f t="shared" si="0"/>
        <v>11560</v>
      </c>
      <c r="C20" s="34">
        <v>11.56</v>
      </c>
      <c r="D20" s="34">
        <v>7.73</v>
      </c>
      <c r="E20" s="34">
        <v>7.76</v>
      </c>
      <c r="F20" s="17">
        <v>155</v>
      </c>
      <c r="G20" s="17">
        <v>17</v>
      </c>
      <c r="H20" s="17">
        <v>344</v>
      </c>
      <c r="I20" s="17">
        <v>42</v>
      </c>
      <c r="J20" s="17">
        <v>310</v>
      </c>
      <c r="K20" s="17">
        <v>19</v>
      </c>
      <c r="L20" s="17" t="s">
        <v>29</v>
      </c>
      <c r="M20" s="17">
        <v>400</v>
      </c>
      <c r="N20" s="17">
        <v>0.2</v>
      </c>
      <c r="O20" s="34">
        <v>23.77</v>
      </c>
      <c r="P20" s="17">
        <v>1100000</v>
      </c>
      <c r="Q20" s="79"/>
    </row>
    <row r="21" spans="1:17" x14ac:dyDescent="0.3">
      <c r="A21" s="41">
        <v>45248</v>
      </c>
      <c r="B21" s="17">
        <f t="shared" si="0"/>
        <v>10380</v>
      </c>
      <c r="C21" s="34">
        <v>10.38</v>
      </c>
      <c r="D21" s="34">
        <v>7.67</v>
      </c>
      <c r="E21" s="34">
        <v>7.74</v>
      </c>
      <c r="F21" s="17">
        <v>160</v>
      </c>
      <c r="G21" s="17">
        <v>18</v>
      </c>
      <c r="H21" s="17">
        <v>340</v>
      </c>
      <c r="I21" s="17">
        <v>40</v>
      </c>
      <c r="J21" s="17">
        <v>301</v>
      </c>
      <c r="K21" s="17">
        <v>17</v>
      </c>
      <c r="L21" s="17" t="s">
        <v>29</v>
      </c>
      <c r="M21" s="17">
        <v>700</v>
      </c>
      <c r="N21" s="17">
        <v>0.3</v>
      </c>
      <c r="O21" s="34">
        <v>24.1</v>
      </c>
      <c r="P21" s="17">
        <v>1700000</v>
      </c>
      <c r="Q21" s="79"/>
    </row>
    <row r="22" spans="1:17" x14ac:dyDescent="0.3">
      <c r="A22" s="41">
        <v>45249</v>
      </c>
      <c r="B22" s="17">
        <f t="shared" si="0"/>
        <v>10540</v>
      </c>
      <c r="C22" s="34">
        <v>10.54</v>
      </c>
      <c r="D22" s="34">
        <v>7.83</v>
      </c>
      <c r="E22" s="34">
        <v>7.79</v>
      </c>
      <c r="F22" s="17">
        <v>165</v>
      </c>
      <c r="G22" s="17">
        <v>15</v>
      </c>
      <c r="H22" s="17">
        <v>338</v>
      </c>
      <c r="I22" s="17">
        <v>41</v>
      </c>
      <c r="J22" s="17">
        <v>307</v>
      </c>
      <c r="K22" s="17">
        <v>15</v>
      </c>
      <c r="L22" s="17" t="s">
        <v>29</v>
      </c>
      <c r="M22" s="17">
        <v>600</v>
      </c>
      <c r="N22" s="17">
        <v>0.3</v>
      </c>
      <c r="O22" s="34">
        <v>23.86</v>
      </c>
      <c r="P22" s="17">
        <v>1300000</v>
      </c>
      <c r="Q22" s="79"/>
    </row>
    <row r="23" spans="1:17" x14ac:dyDescent="0.3">
      <c r="A23" s="41">
        <v>45250</v>
      </c>
      <c r="B23" s="17">
        <f t="shared" si="0"/>
        <v>10260</v>
      </c>
      <c r="C23" s="34">
        <v>10.26</v>
      </c>
      <c r="D23" s="34">
        <v>7.92</v>
      </c>
      <c r="E23" s="34">
        <v>7.87</v>
      </c>
      <c r="F23" s="17">
        <v>160</v>
      </c>
      <c r="G23" s="17">
        <v>14</v>
      </c>
      <c r="H23" s="17">
        <v>330</v>
      </c>
      <c r="I23" s="17">
        <v>38</v>
      </c>
      <c r="J23" s="17">
        <v>306</v>
      </c>
      <c r="K23" s="17">
        <v>16</v>
      </c>
      <c r="L23" s="17" t="s">
        <v>29</v>
      </c>
      <c r="M23" s="17">
        <v>400</v>
      </c>
      <c r="N23" s="17">
        <v>0.2</v>
      </c>
      <c r="O23" s="34">
        <v>24.5</v>
      </c>
      <c r="P23" s="17">
        <v>1400000</v>
      </c>
      <c r="Q23" s="79"/>
    </row>
    <row r="24" spans="1:17" x14ac:dyDescent="0.3">
      <c r="A24" s="41">
        <v>45251</v>
      </c>
      <c r="B24" s="17">
        <f t="shared" si="0"/>
        <v>10230</v>
      </c>
      <c r="C24" s="34">
        <v>10.23</v>
      </c>
      <c r="D24" s="34">
        <v>7.54</v>
      </c>
      <c r="E24" s="34">
        <v>7.37</v>
      </c>
      <c r="F24" s="17">
        <v>155</v>
      </c>
      <c r="G24" s="17">
        <v>12</v>
      </c>
      <c r="H24" s="17">
        <v>336</v>
      </c>
      <c r="I24" s="17">
        <v>40</v>
      </c>
      <c r="J24" s="17">
        <v>310</v>
      </c>
      <c r="K24" s="17">
        <v>13</v>
      </c>
      <c r="L24" s="17" t="s">
        <v>29</v>
      </c>
      <c r="M24" s="17">
        <v>500</v>
      </c>
      <c r="N24" s="17">
        <v>0.3</v>
      </c>
      <c r="O24" s="34">
        <v>23.56</v>
      </c>
      <c r="P24" s="17">
        <v>1100000</v>
      </c>
      <c r="Q24" s="79"/>
    </row>
    <row r="25" spans="1:17" x14ac:dyDescent="0.3">
      <c r="A25" s="41">
        <v>45252</v>
      </c>
      <c r="B25" s="17">
        <f t="shared" si="0"/>
        <v>10580</v>
      </c>
      <c r="C25" s="34">
        <v>10.58</v>
      </c>
      <c r="D25" s="34">
        <v>7.83</v>
      </c>
      <c r="E25" s="34">
        <v>7.79</v>
      </c>
      <c r="F25" s="17">
        <v>160</v>
      </c>
      <c r="G25" s="17">
        <v>15</v>
      </c>
      <c r="H25" s="17">
        <v>342</v>
      </c>
      <c r="I25" s="17">
        <v>44</v>
      </c>
      <c r="J25" s="17">
        <v>312</v>
      </c>
      <c r="K25" s="17">
        <v>15</v>
      </c>
      <c r="L25" s="17" t="s">
        <v>29</v>
      </c>
      <c r="M25" s="17">
        <v>400</v>
      </c>
      <c r="N25" s="17">
        <v>0.3</v>
      </c>
      <c r="O25" s="34">
        <v>24.48</v>
      </c>
      <c r="P25" s="17">
        <v>1300000</v>
      </c>
      <c r="Q25" s="79"/>
    </row>
    <row r="26" spans="1:17" x14ac:dyDescent="0.3">
      <c r="A26" s="41">
        <v>45253</v>
      </c>
      <c r="B26" s="17">
        <f t="shared" si="0"/>
        <v>10670</v>
      </c>
      <c r="C26" s="34">
        <v>10.67</v>
      </c>
      <c r="D26" s="34">
        <v>7.54</v>
      </c>
      <c r="E26" s="34">
        <v>7.61</v>
      </c>
      <c r="F26" s="17">
        <v>165</v>
      </c>
      <c r="G26" s="17">
        <v>18</v>
      </c>
      <c r="H26" s="17">
        <v>340</v>
      </c>
      <c r="I26" s="17">
        <v>46</v>
      </c>
      <c r="J26" s="17">
        <v>308</v>
      </c>
      <c r="K26" s="17">
        <v>14</v>
      </c>
      <c r="L26" s="17" t="s">
        <v>29</v>
      </c>
      <c r="M26" s="17">
        <v>500</v>
      </c>
      <c r="N26" s="17">
        <v>0.2</v>
      </c>
      <c r="O26" s="34">
        <v>23.5</v>
      </c>
      <c r="P26" s="17">
        <v>1400000</v>
      </c>
      <c r="Q26" s="79"/>
    </row>
    <row r="27" spans="1:17" x14ac:dyDescent="0.3">
      <c r="A27" s="41">
        <v>45254</v>
      </c>
      <c r="B27" s="17">
        <f t="shared" si="0"/>
        <v>11130</v>
      </c>
      <c r="C27" s="34">
        <v>11.13</v>
      </c>
      <c r="D27" s="34">
        <v>7.63</v>
      </c>
      <c r="E27" s="34">
        <v>7.67</v>
      </c>
      <c r="F27" s="17">
        <v>155</v>
      </c>
      <c r="G27" s="17">
        <v>16</v>
      </c>
      <c r="H27" s="17">
        <v>344</v>
      </c>
      <c r="I27" s="17">
        <v>42</v>
      </c>
      <c r="J27" s="17">
        <v>314</v>
      </c>
      <c r="K27" s="17">
        <v>17</v>
      </c>
      <c r="L27" s="17" t="s">
        <v>29</v>
      </c>
      <c r="M27" s="17">
        <v>600</v>
      </c>
      <c r="N27" s="17">
        <v>0.3</v>
      </c>
      <c r="O27" s="34">
        <v>24.56</v>
      </c>
      <c r="P27" s="17">
        <v>1100000</v>
      </c>
      <c r="Q27" s="79"/>
    </row>
    <row r="28" spans="1:17" x14ac:dyDescent="0.3">
      <c r="A28" s="41">
        <v>45255</v>
      </c>
      <c r="B28" s="17">
        <f t="shared" si="0"/>
        <v>11560</v>
      </c>
      <c r="C28" s="34">
        <v>11.56</v>
      </c>
      <c r="D28" s="34">
        <v>7.79</v>
      </c>
      <c r="E28" s="34">
        <v>7.83</v>
      </c>
      <c r="F28" s="17">
        <v>160</v>
      </c>
      <c r="G28" s="17">
        <v>14</v>
      </c>
      <c r="H28" s="17">
        <v>340</v>
      </c>
      <c r="I28" s="17">
        <v>40</v>
      </c>
      <c r="J28" s="17">
        <v>308</v>
      </c>
      <c r="K28" s="17">
        <v>16</v>
      </c>
      <c r="L28" s="17" t="s">
        <v>29</v>
      </c>
      <c r="M28" s="17">
        <v>500</v>
      </c>
      <c r="N28" s="17">
        <v>0.2</v>
      </c>
      <c r="O28" s="34">
        <v>23.6</v>
      </c>
      <c r="P28" s="17">
        <v>1400000</v>
      </c>
      <c r="Q28" s="79"/>
    </row>
    <row r="29" spans="1:17" x14ac:dyDescent="0.3">
      <c r="A29" s="41">
        <v>45256</v>
      </c>
      <c r="B29" s="17">
        <f t="shared" si="0"/>
        <v>12640</v>
      </c>
      <c r="C29" s="34">
        <v>12.64</v>
      </c>
      <c r="D29" s="34">
        <v>7.83</v>
      </c>
      <c r="E29" s="34">
        <v>7.79</v>
      </c>
      <c r="F29" s="17">
        <v>165</v>
      </c>
      <c r="G29" s="17">
        <v>17</v>
      </c>
      <c r="H29" s="17">
        <v>342</v>
      </c>
      <c r="I29" s="17">
        <v>44</v>
      </c>
      <c r="J29" s="17">
        <v>312</v>
      </c>
      <c r="K29" s="17">
        <v>19</v>
      </c>
      <c r="L29" s="17" t="s">
        <v>29</v>
      </c>
      <c r="M29" s="17">
        <v>400</v>
      </c>
      <c r="N29" s="17">
        <v>0.3</v>
      </c>
      <c r="O29" s="34">
        <v>24.26</v>
      </c>
      <c r="P29" s="17">
        <v>1300000</v>
      </c>
      <c r="Q29" s="79"/>
    </row>
    <row r="30" spans="1:17" x14ac:dyDescent="0.3">
      <c r="A30" s="41">
        <v>45257</v>
      </c>
      <c r="B30" s="17">
        <f t="shared" si="0"/>
        <v>11880</v>
      </c>
      <c r="C30" s="34">
        <v>11.88</v>
      </c>
      <c r="D30" s="34">
        <v>7.94</v>
      </c>
      <c r="E30" s="34">
        <v>7.62</v>
      </c>
      <c r="F30" s="17">
        <v>160</v>
      </c>
      <c r="G30" s="17">
        <v>15</v>
      </c>
      <c r="H30" s="17">
        <v>346</v>
      </c>
      <c r="I30" s="17">
        <v>42</v>
      </c>
      <c r="J30" s="17">
        <v>323</v>
      </c>
      <c r="K30" s="17">
        <v>15</v>
      </c>
      <c r="L30" s="17" t="s">
        <v>29</v>
      </c>
      <c r="M30" s="17">
        <v>700</v>
      </c>
      <c r="N30" s="17">
        <v>0.3</v>
      </c>
      <c r="O30" s="34">
        <v>23.73</v>
      </c>
      <c r="P30" s="17">
        <v>1700000</v>
      </c>
      <c r="Q30" s="79"/>
    </row>
    <row r="31" spans="1:17" x14ac:dyDescent="0.3">
      <c r="A31" s="41">
        <v>45258</v>
      </c>
      <c r="B31" s="17">
        <f t="shared" si="0"/>
        <v>12160</v>
      </c>
      <c r="C31" s="34">
        <v>12.16</v>
      </c>
      <c r="D31" s="34">
        <v>7.75</v>
      </c>
      <c r="E31" s="34">
        <v>7.35</v>
      </c>
      <c r="F31" s="17">
        <v>155</v>
      </c>
      <c r="G31" s="17">
        <v>19</v>
      </c>
      <c r="H31" s="17">
        <v>344</v>
      </c>
      <c r="I31" s="17">
        <v>40</v>
      </c>
      <c r="J31" s="17">
        <v>314</v>
      </c>
      <c r="K31" s="17">
        <v>18</v>
      </c>
      <c r="L31" s="17" t="s">
        <v>29</v>
      </c>
      <c r="M31" s="17">
        <v>500</v>
      </c>
      <c r="N31" s="17">
        <v>0.3</v>
      </c>
      <c r="O31" s="34">
        <v>24.22</v>
      </c>
      <c r="P31" s="17">
        <v>1400000</v>
      </c>
      <c r="Q31" s="79"/>
    </row>
    <row r="32" spans="1:17" x14ac:dyDescent="0.3">
      <c r="A32" s="41">
        <v>45259</v>
      </c>
      <c r="B32" s="17">
        <f t="shared" si="0"/>
        <v>12080</v>
      </c>
      <c r="C32" s="34">
        <v>12.08</v>
      </c>
      <c r="D32" s="34">
        <v>7.71</v>
      </c>
      <c r="E32" s="34">
        <v>7.46</v>
      </c>
      <c r="F32" s="17">
        <v>160</v>
      </c>
      <c r="G32" s="17">
        <v>14</v>
      </c>
      <c r="H32" s="17">
        <v>342</v>
      </c>
      <c r="I32" s="17">
        <v>46</v>
      </c>
      <c r="J32" s="17">
        <v>318</v>
      </c>
      <c r="K32" s="17">
        <v>14</v>
      </c>
      <c r="L32" s="17" t="s">
        <v>29</v>
      </c>
      <c r="M32" s="17">
        <v>400</v>
      </c>
      <c r="N32" s="17">
        <v>0.2</v>
      </c>
      <c r="O32" s="34">
        <v>23.64</v>
      </c>
      <c r="P32" s="17">
        <v>1200000</v>
      </c>
      <c r="Q32" s="79"/>
    </row>
    <row r="33" spans="1:17" ht="15" thickBot="1" x14ac:dyDescent="0.35">
      <c r="A33" s="54">
        <v>45260</v>
      </c>
      <c r="B33" s="53">
        <f t="shared" si="0"/>
        <v>10380</v>
      </c>
      <c r="C33" s="55">
        <v>10.38</v>
      </c>
      <c r="D33" s="55">
        <v>7.67</v>
      </c>
      <c r="E33" s="55">
        <v>7.78</v>
      </c>
      <c r="F33" s="53">
        <v>155</v>
      </c>
      <c r="G33" s="53">
        <v>18</v>
      </c>
      <c r="H33" s="53">
        <v>348</v>
      </c>
      <c r="I33" s="53">
        <v>44</v>
      </c>
      <c r="J33" s="53">
        <v>310</v>
      </c>
      <c r="K33" s="53">
        <v>16</v>
      </c>
      <c r="L33" s="53" t="s">
        <v>29</v>
      </c>
      <c r="M33" s="53">
        <v>600</v>
      </c>
      <c r="N33" s="53">
        <v>0.3</v>
      </c>
      <c r="O33" s="55">
        <v>24.48</v>
      </c>
      <c r="P33" s="53">
        <v>1100000</v>
      </c>
      <c r="Q33" s="80"/>
    </row>
    <row r="34" spans="1:17" ht="15" thickBot="1" x14ac:dyDescent="0.35">
      <c r="A34" s="29" t="s">
        <v>24</v>
      </c>
      <c r="B34" s="12">
        <f t="shared" ref="B34:K34" si="1">AVERAGE(B4:B33)</f>
        <v>11059.666666666666</v>
      </c>
      <c r="C34" s="12">
        <f t="shared" si="1"/>
        <v>11.059666666666665</v>
      </c>
      <c r="D34" s="12">
        <f t="shared" si="1"/>
        <v>7.7756666666666661</v>
      </c>
      <c r="E34" s="12">
        <f t="shared" si="1"/>
        <v>7.7146666666666679</v>
      </c>
      <c r="F34" s="12">
        <f t="shared" si="1"/>
        <v>159.83333333333334</v>
      </c>
      <c r="G34" s="12">
        <f t="shared" si="1"/>
        <v>15.6</v>
      </c>
      <c r="H34" s="12">
        <f t="shared" si="1"/>
        <v>324.83333333333331</v>
      </c>
      <c r="I34" s="12">
        <f t="shared" si="1"/>
        <v>42.440000000000005</v>
      </c>
      <c r="J34" s="12">
        <f t="shared" si="1"/>
        <v>292.56666666666666</v>
      </c>
      <c r="K34" s="12">
        <f t="shared" si="1"/>
        <v>16.2</v>
      </c>
      <c r="L34" s="12" t="s">
        <v>29</v>
      </c>
      <c r="M34" s="50">
        <f>AVERAGE(M4:M33)</f>
        <v>500</v>
      </c>
      <c r="N34" s="12">
        <f>AVERAGE(N4:N33)</f>
        <v>0.24999999999999997</v>
      </c>
      <c r="O34" s="12">
        <f>AVERAGE(O4:O33)</f>
        <v>24.125517241379313</v>
      </c>
      <c r="P34" s="12">
        <f>AVERAGE(P4:P33)</f>
        <v>1337931.0344827587</v>
      </c>
      <c r="Q34" s="18"/>
    </row>
    <row r="35" spans="1:17" x14ac:dyDescent="0.3">
      <c r="C35" s="56">
        <f>SUM(C4:C33)</f>
        <v>331.78999999999996</v>
      </c>
    </row>
    <row r="40" spans="1:17" ht="40.799999999999997" customHeight="1" x14ac:dyDescent="0.3">
      <c r="A40" s="58" t="s">
        <v>25</v>
      </c>
      <c r="B40" s="58"/>
      <c r="C40" s="57" t="s">
        <v>26</v>
      </c>
      <c r="D40" s="57"/>
      <c r="E40" s="57"/>
      <c r="F40" s="57"/>
      <c r="G40" s="57"/>
      <c r="H40" s="57"/>
      <c r="I40" s="57"/>
      <c r="J40" s="57"/>
      <c r="K40" s="57"/>
      <c r="L40" s="57"/>
      <c r="M40" s="57"/>
      <c r="N40" s="57"/>
      <c r="O40" s="57"/>
      <c r="P40" s="57"/>
      <c r="Q40" s="15"/>
    </row>
    <row r="42" spans="1:17" x14ac:dyDescent="0.3">
      <c r="A42" s="13" t="s">
        <v>27</v>
      </c>
      <c r="B42" s="14">
        <f t="shared" ref="B42:K42" si="2">MIN(B4:B33)</f>
        <v>8540</v>
      </c>
      <c r="C42" s="14">
        <f t="shared" si="2"/>
        <v>8.5399999999999991</v>
      </c>
      <c r="D42" s="14">
        <f t="shared" si="2"/>
        <v>7.54</v>
      </c>
      <c r="E42" s="14">
        <f t="shared" si="2"/>
        <v>7.35</v>
      </c>
      <c r="F42" s="14">
        <f t="shared" si="2"/>
        <v>155</v>
      </c>
      <c r="G42" s="14">
        <f t="shared" si="2"/>
        <v>12</v>
      </c>
      <c r="H42" s="14">
        <f t="shared" si="2"/>
        <v>260</v>
      </c>
      <c r="I42" s="14">
        <f t="shared" si="2"/>
        <v>36</v>
      </c>
      <c r="J42" s="14">
        <f t="shared" si="2"/>
        <v>223</v>
      </c>
      <c r="K42" s="14">
        <f t="shared" si="2"/>
        <v>13</v>
      </c>
      <c r="L42" s="14"/>
      <c r="M42" s="14">
        <f>MIN(M4:M33)</f>
        <v>400</v>
      </c>
      <c r="N42" s="14">
        <f>MIN(N4:N33)</f>
        <v>0.2</v>
      </c>
      <c r="O42" s="14">
        <f>MIN(O4:O33)</f>
        <v>23.19</v>
      </c>
      <c r="P42" s="14">
        <f>MIN(P4:P33)</f>
        <v>1100000</v>
      </c>
      <c r="Q42" s="14"/>
    </row>
    <row r="43" spans="1:17" x14ac:dyDescent="0.3">
      <c r="A43" s="13"/>
    </row>
    <row r="44" spans="1:17" x14ac:dyDescent="0.3">
      <c r="A44" s="13" t="s">
        <v>28</v>
      </c>
      <c r="B44" s="14">
        <f t="shared" ref="B44:K44" si="3">MAX(B4:B33)</f>
        <v>14080</v>
      </c>
      <c r="C44" s="14">
        <f t="shared" si="3"/>
        <v>14.08</v>
      </c>
      <c r="D44" s="14">
        <f t="shared" si="3"/>
        <v>7.94</v>
      </c>
      <c r="E44" s="14">
        <f t="shared" si="3"/>
        <v>7.91</v>
      </c>
      <c r="F44" s="14">
        <f t="shared" si="3"/>
        <v>165</v>
      </c>
      <c r="G44" s="14">
        <f t="shared" si="3"/>
        <v>19</v>
      </c>
      <c r="H44" s="14">
        <f t="shared" si="3"/>
        <v>348</v>
      </c>
      <c r="I44" s="14">
        <f t="shared" si="3"/>
        <v>46</v>
      </c>
      <c r="J44" s="14">
        <f t="shared" si="3"/>
        <v>323</v>
      </c>
      <c r="K44" s="14">
        <f t="shared" si="3"/>
        <v>19</v>
      </c>
      <c r="L44" s="14"/>
      <c r="M44" s="14">
        <f>MAX(M4:M33)</f>
        <v>700</v>
      </c>
      <c r="N44" s="14">
        <f>MAX(N4:N33)</f>
        <v>0.3</v>
      </c>
      <c r="O44" s="14">
        <f>MAX(O4:O33)</f>
        <v>25.04</v>
      </c>
      <c r="P44" s="14">
        <f>MAX(P4:P33)</f>
        <v>1700000</v>
      </c>
      <c r="Q44" s="14"/>
    </row>
  </sheetData>
  <mergeCells count="14">
    <mergeCell ref="A40:B40"/>
    <mergeCell ref="C40:P40"/>
    <mergeCell ref="A1:Q1"/>
    <mergeCell ref="A2:A3"/>
    <mergeCell ref="B2:C2"/>
    <mergeCell ref="D2:E2"/>
    <mergeCell ref="F2:G2"/>
    <mergeCell ref="H2:I2"/>
    <mergeCell ref="J2:K2"/>
    <mergeCell ref="L2:M2"/>
    <mergeCell ref="O2:P2"/>
    <mergeCell ref="Q2:Q3"/>
    <mergeCell ref="Q5:Q7"/>
    <mergeCell ref="Q8:Q33"/>
  </mergeCells>
  <pageMargins left="0.7" right="0.7" top="0.75" bottom="0.75" header="0.3" footer="0.3"/>
  <pageSetup scale="70" orientation="landscape" r:id="rId1"/>
  <rowBreaks count="1" manualBreakCount="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Naini-2</vt:lpstr>
      <vt:lpstr>Phaphamau</vt:lpstr>
      <vt:lpstr>Jhunsi</vt:lpstr>
      <vt:lpstr>Jhunsi!Print_Area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2024-08-03T07:32:02Z</dcterms:modified>
</cp:coreProperties>
</file>