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8_{6413EA25-4AB0-484A-BFA6-BCB7661B2659}" xr6:coauthVersionLast="47" xr6:coauthVersionMax="47" xr10:uidLastSave="{00000000-0000-0000-0000-000000000000}"/>
  <bookViews>
    <workbookView xWindow="-108" yWindow="-108" windowWidth="23256" windowHeight="12576" activeTab="2" xr2:uid="{00000000-000D-0000-FFFF-FFFF00000000}"/>
  </bookViews>
  <sheets>
    <sheet name="Naini-2" sheetId="7" r:id="rId1"/>
    <sheet name="Phaphamau" sheetId="8" r:id="rId2"/>
    <sheet name="Jhunsi"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9" l="1"/>
  <c r="D42" i="9"/>
  <c r="E42" i="9"/>
  <c r="F42" i="9"/>
  <c r="G42" i="9"/>
  <c r="H42" i="9"/>
  <c r="I42" i="9"/>
  <c r="J42" i="9"/>
  <c r="K42" i="9"/>
  <c r="M42" i="9"/>
  <c r="N42" i="9"/>
  <c r="O42" i="9"/>
  <c r="P42" i="9"/>
  <c r="C44" i="9"/>
  <c r="D44" i="9"/>
  <c r="E44" i="9"/>
  <c r="F44" i="9"/>
  <c r="G44" i="9"/>
  <c r="H44" i="9"/>
  <c r="I44" i="9"/>
  <c r="J44" i="9"/>
  <c r="K44" i="9"/>
  <c r="M44" i="9"/>
  <c r="N44" i="9"/>
  <c r="O44" i="9"/>
  <c r="P44" i="9"/>
  <c r="C35" i="9"/>
  <c r="C34" i="9"/>
  <c r="D34" i="9"/>
  <c r="E34" i="9"/>
  <c r="F34" i="9"/>
  <c r="G34" i="9"/>
  <c r="H34" i="9"/>
  <c r="I34" i="9"/>
  <c r="J34" i="9"/>
  <c r="K34" i="9"/>
  <c r="M34" i="9"/>
  <c r="N34" i="9"/>
  <c r="O34" i="9"/>
  <c r="P34" i="9"/>
  <c r="C42" i="8"/>
  <c r="D42" i="8"/>
  <c r="E42" i="8"/>
  <c r="F42" i="8"/>
  <c r="G42" i="8"/>
  <c r="H42" i="8"/>
  <c r="I42" i="8"/>
  <c r="J42" i="8"/>
  <c r="K42" i="8"/>
  <c r="M42" i="8"/>
  <c r="N42" i="8"/>
  <c r="O42" i="8"/>
  <c r="P42" i="8"/>
  <c r="C44" i="8"/>
  <c r="D44" i="8"/>
  <c r="E44" i="8"/>
  <c r="F44" i="8"/>
  <c r="G44" i="8"/>
  <c r="H44" i="8"/>
  <c r="I44" i="8"/>
  <c r="J44" i="8"/>
  <c r="K44" i="8"/>
  <c r="M44" i="8"/>
  <c r="N44" i="8"/>
  <c r="O44" i="8"/>
  <c r="P44" i="8"/>
  <c r="B42" i="8"/>
  <c r="C34" i="8"/>
  <c r="D34" i="8"/>
  <c r="E34" i="8"/>
  <c r="F34" i="8"/>
  <c r="G34" i="8"/>
  <c r="H34" i="8"/>
  <c r="I34" i="8"/>
  <c r="J34" i="8"/>
  <c r="K34" i="8"/>
  <c r="M34" i="8"/>
  <c r="N34" i="8"/>
  <c r="O34" i="8"/>
  <c r="P34" i="8"/>
  <c r="B34" i="8"/>
  <c r="C35" i="8"/>
  <c r="E34" i="7" l="1"/>
  <c r="C35" i="7"/>
  <c r="B33" i="8" l="1"/>
  <c r="B30" i="8"/>
  <c r="B31" i="8"/>
  <c r="B32" i="8"/>
  <c r="B29" i="9"/>
  <c r="B30" i="9"/>
  <c r="B31" i="9"/>
  <c r="B32" i="9"/>
  <c r="B33" i="9"/>
  <c r="B29" i="7"/>
  <c r="B30" i="7"/>
  <c r="B31" i="7"/>
  <c r="B32" i="7"/>
  <c r="B33" i="7"/>
  <c r="B29" i="8"/>
  <c r="B28" i="9" l="1"/>
  <c r="B25" i="9"/>
  <c r="B26" i="9"/>
  <c r="B27" i="9"/>
  <c r="B23" i="8"/>
  <c r="B24" i="8"/>
  <c r="B25" i="8"/>
  <c r="B26" i="8"/>
  <c r="B27" i="8"/>
  <c r="B28" i="8"/>
  <c r="B22" i="8"/>
  <c r="B24" i="9"/>
  <c r="B25" i="7"/>
  <c r="B26" i="7"/>
  <c r="B27" i="7"/>
  <c r="B28" i="7"/>
  <c r="B24" i="7"/>
  <c r="B20" i="9" l="1"/>
  <c r="B21" i="9"/>
  <c r="B22" i="9"/>
  <c r="B23" i="9"/>
  <c r="B18" i="7"/>
  <c r="B19" i="7"/>
  <c r="B20" i="7"/>
  <c r="B21" i="7"/>
  <c r="B22" i="7"/>
  <c r="B23" i="7"/>
  <c r="B18" i="8" l="1"/>
  <c r="B19" i="8"/>
  <c r="B20" i="8"/>
  <c r="B21" i="8"/>
  <c r="B19" i="9"/>
  <c r="B17" i="7"/>
  <c r="B17" i="8" l="1"/>
  <c r="B18" i="9"/>
  <c r="B17" i="9"/>
  <c r="B16" i="8" l="1"/>
  <c r="B15" i="8"/>
  <c r="B16" i="7"/>
  <c r="B15" i="7"/>
  <c r="B14" i="7"/>
  <c r="B16" i="9"/>
  <c r="B15" i="9"/>
  <c r="B13" i="7"/>
  <c r="B12" i="7"/>
  <c r="B11" i="7"/>
  <c r="B10" i="7"/>
  <c r="B9" i="7"/>
  <c r="B8" i="7"/>
  <c r="B14" i="8"/>
  <c r="B13" i="8"/>
  <c r="B12" i="8"/>
  <c r="B11" i="8"/>
  <c r="B10" i="8"/>
  <c r="B9" i="8"/>
  <c r="B8" i="8"/>
  <c r="B14" i="9"/>
  <c r="B13" i="9"/>
  <c r="B12" i="9"/>
  <c r="B11" i="9"/>
  <c r="B10" i="9"/>
  <c r="B9" i="9" l="1"/>
  <c r="B5" i="9"/>
  <c r="B6" i="9"/>
  <c r="B7" i="9"/>
  <c r="B8" i="9"/>
  <c r="B4" i="9"/>
  <c r="B5" i="8" l="1"/>
  <c r="B6" i="8"/>
  <c r="B7" i="8"/>
  <c r="B4" i="8"/>
  <c r="B5" i="7"/>
  <c r="B6" i="7"/>
  <c r="B7" i="7"/>
  <c r="B4" i="7"/>
  <c r="B34" i="7" l="1"/>
  <c r="B44" i="9"/>
  <c r="B42" i="9"/>
  <c r="B34" i="9"/>
  <c r="B44" i="8" l="1"/>
  <c r="P44" i="7"/>
  <c r="O44" i="7"/>
  <c r="N44" i="7"/>
  <c r="M44" i="7"/>
  <c r="K44" i="7"/>
  <c r="J44" i="7"/>
  <c r="I44" i="7"/>
  <c r="H44" i="7"/>
  <c r="G44" i="7"/>
  <c r="F44" i="7"/>
  <c r="E44" i="7"/>
  <c r="D44" i="7"/>
  <c r="C44" i="7"/>
  <c r="B44" i="7"/>
  <c r="P42" i="7"/>
  <c r="O42" i="7"/>
  <c r="N42" i="7"/>
  <c r="M42" i="7"/>
  <c r="K42" i="7"/>
  <c r="J42" i="7"/>
  <c r="I42" i="7"/>
  <c r="H42" i="7"/>
  <c r="G42" i="7"/>
  <c r="F42" i="7"/>
  <c r="E42" i="7"/>
  <c r="D42" i="7"/>
  <c r="C42" i="7"/>
  <c r="B42" i="7"/>
  <c r="P34" i="7"/>
  <c r="O34" i="7"/>
  <c r="N34" i="7"/>
  <c r="M34" i="7"/>
  <c r="K34" i="7"/>
  <c r="J34" i="7"/>
  <c r="I34" i="7"/>
  <c r="H34" i="7"/>
  <c r="G34" i="7"/>
  <c r="F34" i="7"/>
  <c r="D34" i="7"/>
  <c r="C34" i="7"/>
</calcChain>
</file>

<file path=xl/sharedStrings.xml><?xml version="1.0" encoding="utf-8"?>
<sst xmlns="http://schemas.openxmlformats.org/spreadsheetml/2006/main" count="316" uniqueCount="44">
  <si>
    <t>Date</t>
  </si>
  <si>
    <t>pH</t>
  </si>
  <si>
    <t>BOD (mg/l)</t>
  </si>
  <si>
    <t>COD (mg/l)</t>
  </si>
  <si>
    <t>TSS  (mg/l)</t>
  </si>
  <si>
    <t xml:space="preserve">FECAL COLIFORM </t>
  </si>
  <si>
    <t xml:space="preserve">FRC </t>
  </si>
  <si>
    <t>DEWATERED SLUDGE</t>
  </si>
  <si>
    <t>REMARKS</t>
  </si>
  <si>
    <t>M3</t>
  </si>
  <si>
    <t>MLD</t>
  </si>
  <si>
    <t>Inlet pH 
(Design- &lt;9)</t>
  </si>
  <si>
    <t>Inlet BOD 
(Design- &lt;250 mg/l)</t>
  </si>
  <si>
    <t>Inlet COD
 (Design- &lt;500 mg/l)</t>
  </si>
  <si>
    <t>Final COD (Design  - &lt;50 mg/l)</t>
  </si>
  <si>
    <t>Inlet TSS
 (Design- &lt;500 mg/l)</t>
  </si>
  <si>
    <r>
      <t>Inlet (Design - NA</t>
    </r>
    <r>
      <rPr>
        <b/>
        <sz val="9"/>
        <color rgb="FF1F3864"/>
        <rFont val="Calibri"/>
        <family val="2"/>
      </rPr>
      <t>)</t>
    </r>
  </si>
  <si>
    <t>Final (Design - &lt;1000 MPN/100 ml)</t>
  </si>
  <si>
    <t>Final (Design - 0.2 mg/l)</t>
  </si>
  <si>
    <t>Outlet Concentration
(&gt;20%)</t>
  </si>
  <si>
    <t>Fecal Coliform
(20,00,000 MPN/gTS)</t>
  </si>
  <si>
    <t>Final
pH (Design- 6.5 to 9.0)</t>
  </si>
  <si>
    <t>Final
BOD (Design - &lt;20 mg/l)</t>
  </si>
  <si>
    <t>Final TSS (Design  - &lt;30 mg/l)</t>
  </si>
  <si>
    <t>Average</t>
  </si>
  <si>
    <t>Source:</t>
  </si>
  <si>
    <t>Logbook of Labarotory at Sewage Treament Plant</t>
  </si>
  <si>
    <t>Min</t>
  </si>
  <si>
    <t>Max</t>
  </si>
  <si>
    <t>NA</t>
  </si>
  <si>
    <t xml:space="preserve"> </t>
  </si>
  <si>
    <t>Naini-2 STP, 42 MLD STP at Prayagraj
 INLET FLOW &amp; QUALITY REPORT</t>
  </si>
  <si>
    <t>Phaphamau STP, 14 MLD STP at Prayagraj
 INLET FLOW &amp; QUALITY REPORT</t>
  </si>
  <si>
    <t>JHUNSI STP, 16 MLD STP at Prayagraj
 INLET FLOW &amp; QUALITY REPORT</t>
  </si>
  <si>
    <t>Daily Feed Quantity  
MLD
(Design-
16 MLD)</t>
  </si>
  <si>
    <t>Daily Feed Quantity  
MLD
(Design-
14 MLD)</t>
  </si>
  <si>
    <t>Daily Feed Quantity  
MLD
(Design-
42 MLD)</t>
  </si>
  <si>
    <t>-</t>
  </si>
  <si>
    <t>From 07.06.2024 to 09.06.2024: Due to installation of submersible pumps in sludge sump, sludge withdrawal is zero. Therefore, testing of sludge parameters was not performed on these days.</t>
  </si>
  <si>
    <t>From 01.06.2024 to 06.06.2024:
Plant was under shutdown for Reparing work at CCT, Installation of submersible pump in sludge sump and rectification of leakage in header line of MPS. Plant was started at 7 AM on 07.06.2024.</t>
  </si>
  <si>
    <t>From 07.06.2024 to 12.06.2024:
Plant was under shutdown from 7 PM on 07.06.2024 for Reparing of rising main from Shastri Bridge SPS and shifting of Air release valves in this rising main.  Plant was started at 12 PM on 12.06.2024.</t>
  </si>
  <si>
    <t>From 01.06.2024 to 06.06.2024:
1.Sewage from 9 I&amp;Ds is coming into SPS, howver from 03.06.2024 to 05.06.2024, Sewage from 6 I&amp;Ds on the side of Dham Nalla is bypassed for connecting newly laid trunk sewer in between Dham Nalla &amp; Shastri Bridge SPS with main trunk sewer.
2. Due to work of Road Widening by Irrigation Department as part of Development works for Mahakumbh-2025, I&amp;D structure of Bhola Mandir Nalla, Gangoli Shivalay - 1 nalla are dismantled on 05.04.2024, 19.05.2024 respectively and sewage is not coming to Shastri Bridge SPS.
3. Due to start of replacement work of trunk sewer after I&amp;D of Bhola Mandir Nalla, sewage from Augharwa nalla is not coming to SPS from 08.05.2024.
4. Due to road widening works, joint between manhole and connecting pipeline from I&amp;D of Dham Nalla is broken, hence sewage from Dham nalla is not coming to SPS from 24.05.2024.
5. Due to road widening works, various issues in I&amp;Ds, Trunk Sewer and overflow from one newly constructed manhole, sewage received from tapped I&amp;Ds is less.
6. Trivenipuram Nalla is not tapped yet as it is part of Variation related to Jhunsi facility.</t>
  </si>
  <si>
    <t>From 13.06.2024 to 26.06.2024:
1.Sewage from 7 I&amp;Ds is coming into SPS.
2. Due to work of Road Widening by Irrigation Department as part of Development works for Mahakumbh-2025, I&amp;D structure of Bhola Mandir Nalla, Gangoli Shivalay - 1 &amp; 2 nalla are dismantled and sewage of Ulta Quila-1 nalla is diverted on 05.04.2024, 19.05.2024, 14.06.2024 &amp; 13.06.2024 respectively and sewage is not coming to Shastri Bridge SPS.
3. Due to start of replacement work of trunk sewer after I&amp;D of Bhola Mandir Nalla, sewage from Augharwa nalla is not coming to SPS from 08.05.2024.
4. Due to road widening works, joint between manhole and connecting pipeline from I&amp;D of Dham Nalla is broken, hence sewage from Dham nalla is not coming to SPS from 24.05.2024.
5. Due to road widening works, various issues in I&amp;Ds, Trunk Sewer, sewage received from tapped I&amp;Ds is less.
6. Trivenipuram Nalla is not tapped yet as it is part of Variation related to Jhunsi facility.</t>
  </si>
  <si>
    <t>From 27.06.2024 to 30.06.2024:
1.Sewage from 6 I&amp;Ds is coming into SPS.
2. Due to work of Road Widening by Irrigation Department as part of Development works for Mahakumbh-2025, I&amp;D structure of Bhola Mandir Nalla, Gangoli Shivalay - 1 &amp; 2 Nalla, Savitri nalla &amp; Dham Nalla are dismantled and sewage of Ulta Quila-1 nalla is diverted on 05.04.2024, 19.05.2024, 14.06.2024, 27.06.2024 &amp; 13.06.2024 respectively and sewage is not coming to Shastri Bridge SPS.
3. Due to start of replacement work of trunk sewer after I&amp;D of Bhola Mandir Nalla, sewage from Augharwa nalla is not coming to SPS from 08.05.2024.
4. Due to road widening works, joint between manhole and connecting pipeline from I&amp;D of Dham Nalla is broken, hence sewage from Dham nalla is not coming to SPS from 24.05.2024.
5. Trivenipuram Nalla is not tapped yet as it is part of Variation related to Jhunsi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</si>
</sst>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1"/>
      <color rgb="FF000000"/>
      <name val="Arial"/>
      <family val="2"/>
    </font>
    <font>
      <sz val="10"/>
      <color rgb="FF000000"/>
      <name val="Arial"/>
      <family val="2"/>
    </font>
    <font>
      <sz val="22"/>
      <name val="Calibri"/>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41">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99">
    <xf numFmtId="0" fontId="0" fillId="0" borderId="0" xfId="0"/>
    <xf numFmtId="0" fontId="11" fillId="0" borderId="0" xfId="0" applyFont="1" applyAlignment="1">
      <alignment horizontal="center" vertical="center" wrapText="1"/>
    </xf>
    <xf numFmtId="0" fontId="3" fillId="10" borderId="14" xfId="0" applyFont="1" applyFill="1" applyBorder="1" applyAlignment="1">
      <alignment horizontal="center" vertical="center" wrapText="1"/>
    </xf>
    <xf numFmtId="0" fontId="12" fillId="0" borderId="0" xfId="0" applyFont="1" applyAlignment="1">
      <alignment horizontal="center" vertical="center" wrapText="1"/>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10" borderId="14" xfId="0" applyFont="1" applyFill="1" applyBorder="1" applyAlignment="1">
      <alignment horizontal="center" vertical="center" wrapText="1"/>
    </xf>
    <xf numFmtId="15" fontId="14" fillId="0" borderId="14" xfId="0" applyNumberFormat="1" applyFont="1" applyBorder="1" applyAlignment="1">
      <alignment horizontal="center" vertical="center" wrapText="1"/>
    </xf>
    <xf numFmtId="2" fontId="14" fillId="0" borderId="18" xfId="0" applyNumberFormat="1" applyFont="1" applyBorder="1" applyAlignment="1">
      <alignment horizontal="center"/>
    </xf>
    <xf numFmtId="0" fontId="10" fillId="0" borderId="0" xfId="0" applyFont="1" applyAlignment="1">
      <alignment horizontal="left"/>
    </xf>
    <xf numFmtId="2" fontId="0" fillId="0" borderId="0" xfId="0" applyNumberFormat="1"/>
    <xf numFmtId="0" fontId="16" fillId="0" borderId="0" xfId="0" applyFont="1" applyAlignment="1">
      <alignment horizontal="left" vertical="center"/>
    </xf>
    <xf numFmtId="2" fontId="12" fillId="0" borderId="20" xfId="0" applyNumberFormat="1" applyFont="1" applyBorder="1" applyAlignment="1">
      <alignment horizontal="left"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0" fontId="15" fillId="0" borderId="11" xfId="0" applyFont="1" applyBorder="1" applyAlignment="1">
      <alignment horizontal="center"/>
    </xf>
    <xf numFmtId="0" fontId="8" fillId="12" borderId="6"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0" fillId="0" borderId="1" xfId="0" applyBorder="1" applyAlignment="1">
      <alignment horizontal="center" vertical="center"/>
    </xf>
    <xf numFmtId="0" fontId="8" fillId="7" borderId="18" xfId="0" applyFont="1" applyFill="1" applyBorder="1" applyAlignment="1">
      <alignment horizontal="center" vertical="center" wrapText="1"/>
    </xf>
    <xf numFmtId="0" fontId="8" fillId="7" borderId="25" xfId="0" applyFont="1" applyFill="1" applyBorder="1" applyAlignment="1">
      <alignment horizontal="center" vertical="center" wrapText="1"/>
    </xf>
    <xf numFmtId="2" fontId="0" fillId="0" borderId="17" xfId="0" applyNumberFormat="1" applyBorder="1" applyAlignment="1">
      <alignment horizontal="center" vertical="center"/>
    </xf>
    <xf numFmtId="0" fontId="0" fillId="0" borderId="17" xfId="0" quotePrefix="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xf>
    <xf numFmtId="15" fontId="14" fillId="0" borderId="10" xfId="0" applyNumberFormat="1" applyFont="1" applyBorder="1" applyAlignment="1">
      <alignment horizontal="center" vertical="center" wrapText="1"/>
    </xf>
    <xf numFmtId="2" fontId="14" fillId="0" borderId="29" xfId="0" applyNumberFormat="1" applyFont="1" applyBorder="1" applyAlignment="1">
      <alignment horizontal="center"/>
    </xf>
    <xf numFmtId="2" fontId="12" fillId="0" borderId="8" xfId="0" applyNumberFormat="1" applyFont="1" applyBorder="1" applyAlignment="1">
      <alignment vertical="center" wrapText="1"/>
    </xf>
    <xf numFmtId="2" fontId="12" fillId="0" borderId="20" xfId="0" applyNumberFormat="1" applyFont="1" applyBorder="1" applyAlignment="1">
      <alignment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xf numFmtId="2" fontId="0" fillId="0" borderId="7" xfId="0" applyNumberFormat="1" applyBorder="1" applyAlignment="1">
      <alignment horizontal="center" vertical="center"/>
    </xf>
    <xf numFmtId="2" fontId="0" fillId="0" borderId="1" xfId="0" applyNumberFormat="1" applyBorder="1" applyAlignment="1">
      <alignment horizontal="center" vertical="center"/>
    </xf>
    <xf numFmtId="2" fontId="0" fillId="0" borderId="19" xfId="0" applyNumberFormat="1" applyBorder="1" applyAlignment="1">
      <alignment horizontal="center" vertical="center"/>
    </xf>
    <xf numFmtId="15" fontId="12" fillId="0" borderId="33" xfId="0" applyNumberFormat="1" applyFont="1" applyBorder="1" applyAlignment="1">
      <alignment horizontal="center" vertical="center" wrapText="1"/>
    </xf>
    <xf numFmtId="2" fontId="0" fillId="0" borderId="0" xfId="0" applyNumberFormat="1" applyAlignment="1">
      <alignment horizontal="center"/>
    </xf>
    <xf numFmtId="0" fontId="0" fillId="0" borderId="0" xfId="0" applyAlignment="1">
      <alignment horizontal="center"/>
    </xf>
    <xf numFmtId="2" fontId="0" fillId="0" borderId="26" xfId="0" applyNumberFormat="1" applyBorder="1" applyAlignment="1">
      <alignment horizontal="center" vertical="center"/>
    </xf>
    <xf numFmtId="0" fontId="0" fillId="0" borderId="26" xfId="0" applyBorder="1" applyAlignment="1">
      <alignment horizontal="center" vertical="center"/>
    </xf>
    <xf numFmtId="15" fontId="12" fillId="0" borderId="6" xfId="0" applyNumberFormat="1" applyFont="1" applyBorder="1" applyAlignment="1">
      <alignment horizontal="center" vertical="center" wrapText="1"/>
    </xf>
    <xf numFmtId="15" fontId="12" fillId="0" borderId="34" xfId="0" applyNumberFormat="1" applyFont="1" applyBorder="1" applyAlignment="1">
      <alignment horizontal="center" vertical="center" wrapText="1"/>
    </xf>
    <xf numFmtId="15" fontId="12" fillId="0" borderId="35" xfId="0" applyNumberFormat="1" applyFont="1" applyBorder="1" applyAlignment="1">
      <alignment horizontal="center" vertical="center" wrapText="1"/>
    </xf>
    <xf numFmtId="0" fontId="0" fillId="0" borderId="2" xfId="0" applyBorder="1" applyAlignment="1">
      <alignment horizontal="center" vertical="center"/>
    </xf>
    <xf numFmtId="0" fontId="0" fillId="0" borderId="36" xfId="0" applyBorder="1" applyAlignment="1">
      <alignment horizontal="center" vertical="center"/>
    </xf>
    <xf numFmtId="15" fontId="12" fillId="0" borderId="37" xfId="0" applyNumberFormat="1" applyFont="1" applyBorder="1" applyAlignment="1">
      <alignment horizontal="center" vertical="center" wrapText="1"/>
    </xf>
    <xf numFmtId="0" fontId="0" fillId="0" borderId="38" xfId="0" applyBorder="1" applyAlignment="1">
      <alignment horizontal="center" vertical="center"/>
    </xf>
    <xf numFmtId="2" fontId="0" fillId="0" borderId="38" xfId="0" applyNumberFormat="1" applyBorder="1" applyAlignment="1">
      <alignment horizontal="center" vertical="center"/>
    </xf>
    <xf numFmtId="0" fontId="0" fillId="0" borderId="23" xfId="0" applyBorder="1" applyAlignment="1">
      <alignment horizontal="center" vertical="center"/>
    </xf>
    <xf numFmtId="15" fontId="12" fillId="0" borderId="39" xfId="0" applyNumberFormat="1" applyFont="1" applyBorder="1" applyAlignment="1">
      <alignment horizontal="center" vertical="center" wrapText="1"/>
    </xf>
    <xf numFmtId="2" fontId="0" fillId="0" borderId="4" xfId="0" applyNumberFormat="1" applyBorder="1" applyAlignment="1">
      <alignment horizontal="center" vertical="center"/>
    </xf>
    <xf numFmtId="0" fontId="0" fillId="0" borderId="4" xfId="0" applyBorder="1" applyAlignment="1">
      <alignment horizontal="center" vertical="center"/>
    </xf>
    <xf numFmtId="2" fontId="12" fillId="0" borderId="5" xfId="0" applyNumberFormat="1" applyFont="1" applyBorder="1" applyAlignment="1">
      <alignment vertical="center" wrapText="1"/>
    </xf>
    <xf numFmtId="0" fontId="0" fillId="0" borderId="4" xfId="0" applyBorder="1" applyAlignment="1">
      <alignment horizontal="center"/>
    </xf>
    <xf numFmtId="2" fontId="12" fillId="0" borderId="5" xfId="0" applyNumberFormat="1" applyFont="1" applyBorder="1" applyAlignment="1">
      <alignment horizontal="center" vertical="center" wrapText="1"/>
    </xf>
    <xf numFmtId="2" fontId="0" fillId="0" borderId="7" xfId="0" quotePrefix="1" applyNumberFormat="1" applyBorder="1" applyAlignment="1">
      <alignment horizontal="center" vertical="center"/>
    </xf>
    <xf numFmtId="0" fontId="0" fillId="0" borderId="7" xfId="0" quotePrefix="1" applyBorder="1" applyAlignment="1">
      <alignment horizontal="center" vertical="center"/>
    </xf>
    <xf numFmtId="15" fontId="12" fillId="0" borderId="17" xfId="0" applyNumberFormat="1" applyFont="1" applyBorder="1" applyAlignment="1">
      <alignment horizontal="center" vertical="center" wrapText="1"/>
    </xf>
    <xf numFmtId="2" fontId="0" fillId="0" borderId="17" xfId="0" quotePrefix="1" applyNumberFormat="1" applyBorder="1" applyAlignment="1">
      <alignment horizontal="center" vertical="center"/>
    </xf>
    <xf numFmtId="0" fontId="0" fillId="0" borderId="19" xfId="0" quotePrefix="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6" xfId="0" applyFont="1" applyFill="1" applyBorder="1" applyAlignment="1">
      <alignment horizontal="center" vertical="center" wrapText="1"/>
    </xf>
    <xf numFmtId="0" fontId="13" fillId="0" borderId="7" xfId="0" applyFont="1" applyBorder="1"/>
    <xf numFmtId="0" fontId="13" fillId="0" borderId="1" xfId="0" applyFont="1" applyBorder="1"/>
    <xf numFmtId="0" fontId="13" fillId="0" borderId="8" xfId="0" applyFont="1" applyBorder="1"/>
    <xf numFmtId="0" fontId="3" fillId="3" borderId="9" xfId="0" applyFont="1" applyFill="1" applyBorder="1" applyAlignment="1">
      <alignment horizontal="center" vertical="center" wrapText="1"/>
    </xf>
    <xf numFmtId="0" fontId="2" fillId="0" borderId="15" xfId="0" applyFont="1" applyBorder="1"/>
    <xf numFmtId="0" fontId="3" fillId="4" borderId="10" xfId="0" applyFont="1" applyFill="1" applyBorder="1" applyAlignment="1">
      <alignment horizontal="center" vertical="center" wrapText="1"/>
    </xf>
    <xf numFmtId="0" fontId="4" fillId="5" borderId="11" xfId="0" applyFont="1" applyFill="1" applyBorder="1"/>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6" fillId="7" borderId="10" xfId="0" applyFont="1" applyFill="1" applyBorder="1" applyAlignment="1">
      <alignment horizontal="center" vertical="center" wrapText="1"/>
    </xf>
    <xf numFmtId="0" fontId="2" fillId="0" borderId="11" xfId="0" applyFont="1" applyBorder="1"/>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6" fillId="9"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2" fillId="0" borderId="21" xfId="0" applyFont="1" applyBorder="1"/>
    <xf numFmtId="2" fontId="12" fillId="0" borderId="27" xfId="0" applyNumberFormat="1" applyFont="1" applyBorder="1" applyAlignment="1">
      <alignment horizontal="left" vertical="center" wrapText="1"/>
    </xf>
    <xf numFmtId="2" fontId="12" fillId="0" borderId="32" xfId="0" applyNumberFormat="1" applyFont="1" applyBorder="1" applyAlignment="1">
      <alignment horizontal="left" vertical="center" wrapText="1"/>
    </xf>
    <xf numFmtId="2" fontId="12" fillId="0" borderId="28" xfId="0" applyNumberFormat="1" applyFont="1" applyBorder="1" applyAlignment="1">
      <alignment horizontal="left" vertical="center" wrapText="1"/>
    </xf>
    <xf numFmtId="2" fontId="12" fillId="0" borderId="8" xfId="0" applyNumberFormat="1" applyFont="1" applyBorder="1" applyAlignment="1">
      <alignment horizontal="left" vertical="center" wrapText="1"/>
    </xf>
    <xf numFmtId="2" fontId="12" fillId="0" borderId="21" xfId="0" applyNumberFormat="1" applyFont="1" applyBorder="1" applyAlignment="1">
      <alignment horizontal="left" vertical="center" wrapText="1"/>
    </xf>
    <xf numFmtId="2" fontId="12" fillId="0" borderId="24" xfId="0" applyNumberFormat="1" applyFont="1" applyBorder="1" applyAlignment="1">
      <alignment horizontal="left" vertical="center" wrapText="1"/>
    </xf>
    <xf numFmtId="2" fontId="12" fillId="0" borderId="16" xfId="0" applyNumberFormat="1" applyFont="1" applyBorder="1" applyAlignment="1">
      <alignment horizontal="left" vertical="center" wrapText="1"/>
    </xf>
    <xf numFmtId="2" fontId="12" fillId="0" borderId="40" xfId="0" applyNumberFormat="1" applyFont="1" applyBorder="1" applyAlignment="1">
      <alignment horizontal="left" vertical="center" wrapText="1"/>
    </xf>
    <xf numFmtId="2" fontId="12" fillId="0" borderId="3"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FA95C5EC-6048-40E3-9B90-1A2818C8A11C}"/>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184150</xdr:colOff>
      <xdr:row>0</xdr:row>
      <xdr:rowOff>114300</xdr:rowOff>
    </xdr:from>
    <xdr:to>
      <xdr:col>16</xdr:col>
      <xdr:colOff>1474004</xdr:colOff>
      <xdr:row>0</xdr:row>
      <xdr:rowOff>796085</xdr:rowOff>
    </xdr:to>
    <xdr:pic>
      <xdr:nvPicPr>
        <xdr:cNvPr id="4" name="Picture 3">
          <a:extLst>
            <a:ext uri="{FF2B5EF4-FFF2-40B4-BE49-F238E27FC236}">
              <a16:creationId xmlns:a16="http://schemas.microsoft.com/office/drawing/2014/main" id="{614A5F90-4985-4C1A-A635-6A6E9CEA8F6B}"/>
            </a:ext>
          </a:extLst>
        </xdr:cNvPr>
        <xdr:cNvPicPr>
          <a:picLocks noChangeAspect="1"/>
        </xdr:cNvPicPr>
      </xdr:nvPicPr>
      <xdr:blipFill>
        <a:blip xmlns:r="http://schemas.openxmlformats.org/officeDocument/2006/relationships" r:embed="rId2"/>
        <a:stretch>
          <a:fillRect/>
        </a:stretch>
      </xdr:blipFill>
      <xdr:spPr>
        <a:xfrm>
          <a:off x="9053830" y="114300"/>
          <a:ext cx="2013754" cy="681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4" name="image1.jpg">
          <a:extLst>
            <a:ext uri="{FF2B5EF4-FFF2-40B4-BE49-F238E27FC236}">
              <a16:creationId xmlns:a16="http://schemas.microsoft.com/office/drawing/2014/main" id="{265A07E3-4579-4CD9-8599-776F3F1D8934}"/>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twoCellAnchor editAs="oneCell">
    <xdr:from>
      <xdr:col>15</xdr:col>
      <xdr:colOff>190500</xdr:colOff>
      <xdr:row>0</xdr:row>
      <xdr:rowOff>83820</xdr:rowOff>
    </xdr:from>
    <xdr:to>
      <xdr:col>16</xdr:col>
      <xdr:colOff>1474004</xdr:colOff>
      <xdr:row>0</xdr:row>
      <xdr:rowOff>834185</xdr:rowOff>
    </xdr:to>
    <xdr:pic>
      <xdr:nvPicPr>
        <xdr:cNvPr id="6" name="Picture 5">
          <a:extLst>
            <a:ext uri="{FF2B5EF4-FFF2-40B4-BE49-F238E27FC236}">
              <a16:creationId xmlns:a16="http://schemas.microsoft.com/office/drawing/2014/main" id="{E725D22B-85DC-4442-8504-E8C2736F9D11}"/>
            </a:ext>
          </a:extLst>
        </xdr:cNvPr>
        <xdr:cNvPicPr>
          <a:picLocks noChangeAspect="1"/>
        </xdr:cNvPicPr>
      </xdr:nvPicPr>
      <xdr:blipFill>
        <a:blip xmlns:r="http://schemas.openxmlformats.org/officeDocument/2006/relationships" r:embed="rId2"/>
        <a:stretch>
          <a:fillRect/>
        </a:stretch>
      </xdr:blipFill>
      <xdr:spPr>
        <a:xfrm>
          <a:off x="9281160" y="83820"/>
          <a:ext cx="2015024" cy="750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EF94FEF1-BD98-4256-B2E2-66717C5D4012}"/>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twoCellAnchor editAs="oneCell">
    <xdr:from>
      <xdr:col>16</xdr:col>
      <xdr:colOff>729332</xdr:colOff>
      <xdr:row>0</xdr:row>
      <xdr:rowOff>45139</xdr:rowOff>
    </xdr:from>
    <xdr:to>
      <xdr:col>16</xdr:col>
      <xdr:colOff>2747294</xdr:colOff>
      <xdr:row>0</xdr:row>
      <xdr:rowOff>826189</xdr:rowOff>
    </xdr:to>
    <xdr:pic>
      <xdr:nvPicPr>
        <xdr:cNvPr id="3" name="Picture 2">
          <a:extLst>
            <a:ext uri="{FF2B5EF4-FFF2-40B4-BE49-F238E27FC236}">
              <a16:creationId xmlns:a16="http://schemas.microsoft.com/office/drawing/2014/main" id="{84D9C85B-9D01-408A-8B4E-DF6183FC5DF7}"/>
            </a:ext>
          </a:extLst>
        </xdr:cNvPr>
        <xdr:cNvPicPr>
          <a:picLocks noChangeAspect="1"/>
        </xdr:cNvPicPr>
      </xdr:nvPicPr>
      <xdr:blipFill>
        <a:blip xmlns:r="http://schemas.openxmlformats.org/officeDocument/2006/relationships" r:embed="rId2"/>
        <a:stretch>
          <a:fillRect/>
        </a:stretch>
      </xdr:blipFill>
      <xdr:spPr>
        <a:xfrm>
          <a:off x="10387452" y="45139"/>
          <a:ext cx="2017962"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2EE4-4696-4301-BF86-C1EA47D94067}">
  <sheetPr>
    <tabColor rgb="FF92D050"/>
  </sheetPr>
  <dimension ref="A1:AT44"/>
  <sheetViews>
    <sheetView workbookViewId="0">
      <selection activeCell="C35" sqref="C35"/>
    </sheetView>
  </sheetViews>
  <sheetFormatPr defaultRowHeight="14.4" x14ac:dyDescent="0.3"/>
  <cols>
    <col min="1" max="1" width="10.21875" customWidth="1"/>
    <col min="2" max="2" width="8.5546875" customWidth="1"/>
    <col min="3" max="3" width="6.5546875" bestFit="1" customWidth="1"/>
    <col min="4" max="6" width="8.33203125" customWidth="1"/>
    <col min="9" max="9" width="8.77734375" customWidth="1"/>
    <col min="11" max="11" width="8.77734375" customWidth="1"/>
    <col min="15" max="15" width="8.33203125" customWidth="1"/>
    <col min="16" max="16" width="10.5546875" customWidth="1"/>
    <col min="17" max="17" width="33.5546875" customWidth="1"/>
  </cols>
  <sheetData>
    <row r="1" spans="1:46" ht="69.75" customHeight="1" thickBot="1" x14ac:dyDescent="0.6">
      <c r="A1" s="71" t="s">
        <v>31</v>
      </c>
      <c r="B1" s="72"/>
      <c r="C1" s="72"/>
      <c r="D1" s="72"/>
      <c r="E1" s="72"/>
      <c r="F1" s="72"/>
      <c r="G1" s="72"/>
      <c r="H1" s="73"/>
      <c r="I1" s="73"/>
      <c r="J1" s="72"/>
      <c r="K1" s="72"/>
      <c r="L1" s="72"/>
      <c r="M1" s="72"/>
      <c r="N1" s="72"/>
      <c r="O1" s="72"/>
      <c r="P1" s="72"/>
      <c r="Q1" s="7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75" t="s">
        <v>0</v>
      </c>
      <c r="B2" s="77" t="s">
        <v>36</v>
      </c>
      <c r="C2" s="78"/>
      <c r="D2" s="79" t="s">
        <v>1</v>
      </c>
      <c r="E2" s="80"/>
      <c r="F2" s="81" t="s">
        <v>2</v>
      </c>
      <c r="G2" s="82"/>
      <c r="H2" s="83" t="s">
        <v>3</v>
      </c>
      <c r="I2" s="84"/>
      <c r="J2" s="85" t="s">
        <v>4</v>
      </c>
      <c r="K2" s="82"/>
      <c r="L2" s="86" t="s">
        <v>5</v>
      </c>
      <c r="M2" s="82"/>
      <c r="N2" s="2" t="s">
        <v>6</v>
      </c>
      <c r="O2" s="86" t="s">
        <v>7</v>
      </c>
      <c r="P2" s="87"/>
      <c r="Q2" s="8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89"/>
      <c r="B3" s="19" t="s">
        <v>9</v>
      </c>
      <c r="C3" s="20" t="s">
        <v>10</v>
      </c>
      <c r="D3" s="21" t="s">
        <v>11</v>
      </c>
      <c r="E3" s="21" t="s">
        <v>21</v>
      </c>
      <c r="F3" s="22" t="s">
        <v>12</v>
      </c>
      <c r="G3" s="23" t="s">
        <v>22</v>
      </c>
      <c r="H3" s="24" t="s">
        <v>13</v>
      </c>
      <c r="I3" s="24" t="s">
        <v>14</v>
      </c>
      <c r="J3" s="25" t="s">
        <v>15</v>
      </c>
      <c r="K3" s="25" t="s">
        <v>23</v>
      </c>
      <c r="L3" s="26" t="s">
        <v>16</v>
      </c>
      <c r="M3" s="27" t="s">
        <v>17</v>
      </c>
      <c r="N3" s="27" t="s">
        <v>18</v>
      </c>
      <c r="O3" s="27" t="s">
        <v>19</v>
      </c>
      <c r="P3" s="27" t="s">
        <v>20</v>
      </c>
      <c r="Q3" s="89"/>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9">
        <v>45444</v>
      </c>
      <c r="B4" s="33">
        <f>C4*1000</f>
        <v>0</v>
      </c>
      <c r="C4" s="41">
        <v>0</v>
      </c>
      <c r="D4" s="64" t="s">
        <v>37</v>
      </c>
      <c r="E4" s="64" t="s">
        <v>37</v>
      </c>
      <c r="F4" s="64" t="s">
        <v>37</v>
      </c>
      <c r="G4" s="64" t="s">
        <v>37</v>
      </c>
      <c r="H4" s="64" t="s">
        <v>37</v>
      </c>
      <c r="I4" s="64" t="s">
        <v>37</v>
      </c>
      <c r="J4" s="64" t="s">
        <v>37</v>
      </c>
      <c r="K4" s="64" t="s">
        <v>37</v>
      </c>
      <c r="L4" s="33" t="s">
        <v>29</v>
      </c>
      <c r="M4" s="65" t="s">
        <v>37</v>
      </c>
      <c r="N4" s="65" t="s">
        <v>37</v>
      </c>
      <c r="O4" s="65" t="s">
        <v>37</v>
      </c>
      <c r="P4" s="65" t="s">
        <v>37</v>
      </c>
      <c r="Q4" s="93" t="s">
        <v>39</v>
      </c>
    </row>
    <row r="5" spans="1:46" x14ac:dyDescent="0.3">
      <c r="A5" s="66">
        <v>45445</v>
      </c>
      <c r="B5" s="17">
        <f t="shared" ref="B5:B33" si="0">C5*1000</f>
        <v>0</v>
      </c>
      <c r="C5" s="31">
        <v>0</v>
      </c>
      <c r="D5" s="67" t="s">
        <v>37</v>
      </c>
      <c r="E5" s="67" t="s">
        <v>37</v>
      </c>
      <c r="F5" s="67" t="s">
        <v>37</v>
      </c>
      <c r="G5" s="67" t="s">
        <v>37</v>
      </c>
      <c r="H5" s="67" t="s">
        <v>37</v>
      </c>
      <c r="I5" s="67" t="s">
        <v>37</v>
      </c>
      <c r="J5" s="67" t="s">
        <v>37</v>
      </c>
      <c r="K5" s="67" t="s">
        <v>37</v>
      </c>
      <c r="L5" s="17" t="s">
        <v>29</v>
      </c>
      <c r="M5" s="32" t="s">
        <v>37</v>
      </c>
      <c r="N5" s="32" t="s">
        <v>37</v>
      </c>
      <c r="O5" s="32" t="s">
        <v>37</v>
      </c>
      <c r="P5" s="32" t="s">
        <v>37</v>
      </c>
      <c r="Q5" s="91"/>
    </row>
    <row r="6" spans="1:46" x14ac:dyDescent="0.3">
      <c r="A6" s="66">
        <v>45446</v>
      </c>
      <c r="B6" s="17">
        <f t="shared" si="0"/>
        <v>0</v>
      </c>
      <c r="C6" s="31">
        <v>0</v>
      </c>
      <c r="D6" s="67" t="s">
        <v>37</v>
      </c>
      <c r="E6" s="67" t="s">
        <v>37</v>
      </c>
      <c r="F6" s="67" t="s">
        <v>37</v>
      </c>
      <c r="G6" s="67" t="s">
        <v>37</v>
      </c>
      <c r="H6" s="67" t="s">
        <v>37</v>
      </c>
      <c r="I6" s="67" t="s">
        <v>37</v>
      </c>
      <c r="J6" s="67" t="s">
        <v>37</v>
      </c>
      <c r="K6" s="67" t="s">
        <v>37</v>
      </c>
      <c r="L6" s="17" t="s">
        <v>29</v>
      </c>
      <c r="M6" s="32" t="s">
        <v>37</v>
      </c>
      <c r="N6" s="32" t="s">
        <v>37</v>
      </c>
      <c r="O6" s="32" t="s">
        <v>37</v>
      </c>
      <c r="P6" s="32" t="s">
        <v>37</v>
      </c>
      <c r="Q6" s="91"/>
    </row>
    <row r="7" spans="1:46" x14ac:dyDescent="0.3">
      <c r="A7" s="66">
        <v>45447</v>
      </c>
      <c r="B7" s="17">
        <f t="shared" si="0"/>
        <v>0</v>
      </c>
      <c r="C7" s="31">
        <v>0</v>
      </c>
      <c r="D7" s="67" t="s">
        <v>37</v>
      </c>
      <c r="E7" s="67" t="s">
        <v>37</v>
      </c>
      <c r="F7" s="67" t="s">
        <v>37</v>
      </c>
      <c r="G7" s="67" t="s">
        <v>37</v>
      </c>
      <c r="H7" s="67" t="s">
        <v>37</v>
      </c>
      <c r="I7" s="67" t="s">
        <v>37</v>
      </c>
      <c r="J7" s="67" t="s">
        <v>37</v>
      </c>
      <c r="K7" s="67" t="s">
        <v>37</v>
      </c>
      <c r="L7" s="17" t="s">
        <v>29</v>
      </c>
      <c r="M7" s="32" t="s">
        <v>37</v>
      </c>
      <c r="N7" s="32" t="s">
        <v>37</v>
      </c>
      <c r="O7" s="32" t="s">
        <v>37</v>
      </c>
      <c r="P7" s="32" t="s">
        <v>37</v>
      </c>
      <c r="Q7" s="91"/>
    </row>
    <row r="8" spans="1:46" x14ac:dyDescent="0.3">
      <c r="A8" s="66">
        <v>45448</v>
      </c>
      <c r="B8" s="17">
        <f t="shared" si="0"/>
        <v>0</v>
      </c>
      <c r="C8" s="31">
        <v>0</v>
      </c>
      <c r="D8" s="67" t="s">
        <v>37</v>
      </c>
      <c r="E8" s="67" t="s">
        <v>37</v>
      </c>
      <c r="F8" s="67" t="s">
        <v>37</v>
      </c>
      <c r="G8" s="67" t="s">
        <v>37</v>
      </c>
      <c r="H8" s="67" t="s">
        <v>37</v>
      </c>
      <c r="I8" s="67" t="s">
        <v>37</v>
      </c>
      <c r="J8" s="67" t="s">
        <v>37</v>
      </c>
      <c r="K8" s="67" t="s">
        <v>37</v>
      </c>
      <c r="L8" s="17" t="s">
        <v>29</v>
      </c>
      <c r="M8" s="32" t="s">
        <v>37</v>
      </c>
      <c r="N8" s="32" t="s">
        <v>37</v>
      </c>
      <c r="O8" s="32" t="s">
        <v>37</v>
      </c>
      <c r="P8" s="32" t="s">
        <v>37</v>
      </c>
      <c r="Q8" s="91"/>
    </row>
    <row r="9" spans="1:46" x14ac:dyDescent="0.3">
      <c r="A9" s="66">
        <v>45449</v>
      </c>
      <c r="B9" s="17">
        <f t="shared" si="0"/>
        <v>0</v>
      </c>
      <c r="C9" s="31">
        <v>0</v>
      </c>
      <c r="D9" s="67" t="s">
        <v>37</v>
      </c>
      <c r="E9" s="67" t="s">
        <v>37</v>
      </c>
      <c r="F9" s="67" t="s">
        <v>37</v>
      </c>
      <c r="G9" s="67" t="s">
        <v>37</v>
      </c>
      <c r="H9" s="67" t="s">
        <v>37</v>
      </c>
      <c r="I9" s="67" t="s">
        <v>37</v>
      </c>
      <c r="J9" s="67" t="s">
        <v>37</v>
      </c>
      <c r="K9" s="67" t="s">
        <v>37</v>
      </c>
      <c r="L9" s="17" t="s">
        <v>29</v>
      </c>
      <c r="M9" s="32" t="s">
        <v>37</v>
      </c>
      <c r="N9" s="32" t="s">
        <v>37</v>
      </c>
      <c r="O9" s="32" t="s">
        <v>37</v>
      </c>
      <c r="P9" s="32" t="s">
        <v>37</v>
      </c>
      <c r="Q9" s="92"/>
    </row>
    <row r="10" spans="1:46" ht="22.2" customHeight="1" x14ac:dyDescent="0.3">
      <c r="A10" s="66">
        <v>45450</v>
      </c>
      <c r="B10" s="17">
        <f t="shared" si="0"/>
        <v>30880</v>
      </c>
      <c r="C10" s="31">
        <v>30.88</v>
      </c>
      <c r="D10" s="31">
        <v>7.93</v>
      </c>
      <c r="E10" s="31">
        <v>7.99</v>
      </c>
      <c r="F10" s="17">
        <v>160</v>
      </c>
      <c r="G10" s="17">
        <v>22</v>
      </c>
      <c r="H10" s="17">
        <v>344</v>
      </c>
      <c r="I10" s="17">
        <v>40</v>
      </c>
      <c r="J10" s="17">
        <v>299</v>
      </c>
      <c r="K10" s="17">
        <v>25</v>
      </c>
      <c r="L10" s="17" t="s">
        <v>29</v>
      </c>
      <c r="M10" s="17">
        <v>400</v>
      </c>
      <c r="N10" s="17">
        <v>0.2</v>
      </c>
      <c r="O10" s="31" t="s">
        <v>37</v>
      </c>
      <c r="P10" s="17" t="s">
        <v>37</v>
      </c>
      <c r="Q10" s="90" t="s">
        <v>38</v>
      </c>
    </row>
    <row r="11" spans="1:46" ht="22.2" customHeight="1" x14ac:dyDescent="0.3">
      <c r="A11" s="66">
        <v>45451</v>
      </c>
      <c r="B11" s="34">
        <f t="shared" si="0"/>
        <v>37700</v>
      </c>
      <c r="C11" s="31">
        <v>37.700000000000003</v>
      </c>
      <c r="D11" s="31">
        <v>7.98</v>
      </c>
      <c r="E11" s="31">
        <v>7.97</v>
      </c>
      <c r="F11" s="17">
        <v>165</v>
      </c>
      <c r="G11" s="17">
        <v>21</v>
      </c>
      <c r="H11" s="17">
        <v>360</v>
      </c>
      <c r="I11" s="17">
        <v>40</v>
      </c>
      <c r="J11" s="17">
        <v>279</v>
      </c>
      <c r="K11" s="17">
        <v>28</v>
      </c>
      <c r="L11" s="17" t="s">
        <v>29</v>
      </c>
      <c r="M11" s="17">
        <v>600</v>
      </c>
      <c r="N11" s="17">
        <v>0.3</v>
      </c>
      <c r="O11" s="31" t="s">
        <v>37</v>
      </c>
      <c r="P11" s="17" t="s">
        <v>37</v>
      </c>
      <c r="Q11" s="91"/>
    </row>
    <row r="12" spans="1:46" ht="22.2" customHeight="1" x14ac:dyDescent="0.3">
      <c r="A12" s="66">
        <v>45452</v>
      </c>
      <c r="B12" s="34">
        <f t="shared" si="0"/>
        <v>38190</v>
      </c>
      <c r="C12" s="31">
        <v>38.19</v>
      </c>
      <c r="D12" s="31">
        <v>7.72</v>
      </c>
      <c r="E12" s="31">
        <v>7.91</v>
      </c>
      <c r="F12" s="17">
        <v>155</v>
      </c>
      <c r="G12" s="17">
        <v>22</v>
      </c>
      <c r="H12" s="17">
        <v>368</v>
      </c>
      <c r="I12" s="17">
        <v>36</v>
      </c>
      <c r="J12" s="17">
        <v>288</v>
      </c>
      <c r="K12" s="17">
        <v>26</v>
      </c>
      <c r="L12" s="17" t="s">
        <v>29</v>
      </c>
      <c r="M12" s="17">
        <v>500</v>
      </c>
      <c r="N12" s="17">
        <v>0.3</v>
      </c>
      <c r="O12" s="31" t="s">
        <v>37</v>
      </c>
      <c r="P12" s="17" t="s">
        <v>37</v>
      </c>
      <c r="Q12" s="92"/>
    </row>
    <row r="13" spans="1:46" x14ac:dyDescent="0.3">
      <c r="A13" s="50">
        <v>45453</v>
      </c>
      <c r="B13" s="34">
        <f t="shared" si="0"/>
        <v>37460</v>
      </c>
      <c r="C13" s="31">
        <v>37.46</v>
      </c>
      <c r="D13" s="31">
        <v>7.64</v>
      </c>
      <c r="E13" s="31">
        <v>7.88</v>
      </c>
      <c r="F13" s="17">
        <v>165</v>
      </c>
      <c r="G13" s="17">
        <v>20</v>
      </c>
      <c r="H13" s="17">
        <v>360</v>
      </c>
      <c r="I13" s="17">
        <v>40</v>
      </c>
      <c r="J13" s="17">
        <v>297</v>
      </c>
      <c r="K13" s="17">
        <v>25</v>
      </c>
      <c r="L13" s="17" t="s">
        <v>29</v>
      </c>
      <c r="M13" s="17">
        <v>800</v>
      </c>
      <c r="N13" s="17">
        <v>0.2</v>
      </c>
      <c r="O13" s="31">
        <v>24.5</v>
      </c>
      <c r="P13" s="17">
        <v>1700000</v>
      </c>
      <c r="Q13" s="15"/>
    </row>
    <row r="14" spans="1:46" x14ac:dyDescent="0.3">
      <c r="A14" s="50">
        <v>45454</v>
      </c>
      <c r="B14" s="34">
        <f t="shared" si="0"/>
        <v>37200</v>
      </c>
      <c r="C14" s="31">
        <v>37.200000000000003</v>
      </c>
      <c r="D14" s="31">
        <v>7.5</v>
      </c>
      <c r="E14" s="31">
        <v>7.86</v>
      </c>
      <c r="F14" s="17">
        <v>170</v>
      </c>
      <c r="G14" s="17">
        <v>21</v>
      </c>
      <c r="H14" s="17">
        <v>364</v>
      </c>
      <c r="I14" s="17">
        <v>44</v>
      </c>
      <c r="J14" s="17">
        <v>285</v>
      </c>
      <c r="K14" s="17">
        <v>24</v>
      </c>
      <c r="L14" s="17" t="s">
        <v>29</v>
      </c>
      <c r="M14" s="17">
        <v>700</v>
      </c>
      <c r="N14" s="17">
        <v>0.3</v>
      </c>
      <c r="O14" s="31">
        <v>23.77</v>
      </c>
      <c r="P14" s="17">
        <v>1100000</v>
      </c>
      <c r="Q14" s="15"/>
    </row>
    <row r="15" spans="1:46" x14ac:dyDescent="0.3">
      <c r="A15" s="50">
        <v>45455</v>
      </c>
      <c r="B15" s="34">
        <f t="shared" si="0"/>
        <v>36890</v>
      </c>
      <c r="C15" s="31">
        <v>36.89</v>
      </c>
      <c r="D15" s="31">
        <v>7.44</v>
      </c>
      <c r="E15" s="31">
        <v>7.85</v>
      </c>
      <c r="F15" s="17">
        <v>180</v>
      </c>
      <c r="G15" s="17">
        <v>23</v>
      </c>
      <c r="H15" s="17">
        <v>380</v>
      </c>
      <c r="I15" s="17">
        <v>40</v>
      </c>
      <c r="J15" s="17">
        <v>291</v>
      </c>
      <c r="K15" s="17">
        <v>25</v>
      </c>
      <c r="L15" s="17" t="s">
        <v>29</v>
      </c>
      <c r="M15" s="17">
        <v>400</v>
      </c>
      <c r="N15" s="17">
        <v>0.3</v>
      </c>
      <c r="O15" s="31">
        <v>24.81</v>
      </c>
      <c r="P15" s="17">
        <v>1400000</v>
      </c>
      <c r="Q15" s="15"/>
    </row>
    <row r="16" spans="1:46" x14ac:dyDescent="0.3">
      <c r="A16" s="50">
        <v>45456</v>
      </c>
      <c r="B16" s="34">
        <f t="shared" si="0"/>
        <v>39320</v>
      </c>
      <c r="C16" s="31">
        <v>39.32</v>
      </c>
      <c r="D16" s="31">
        <v>7.35</v>
      </c>
      <c r="E16" s="31">
        <v>7.96</v>
      </c>
      <c r="F16" s="17">
        <v>170</v>
      </c>
      <c r="G16" s="17">
        <v>22</v>
      </c>
      <c r="H16" s="17">
        <v>360</v>
      </c>
      <c r="I16" s="17">
        <v>40</v>
      </c>
      <c r="J16" s="17">
        <v>287</v>
      </c>
      <c r="K16" s="17">
        <v>22</v>
      </c>
      <c r="L16" s="17" t="s">
        <v>29</v>
      </c>
      <c r="M16" s="17">
        <v>700</v>
      </c>
      <c r="N16" s="17">
        <v>0.3</v>
      </c>
      <c r="O16" s="31">
        <v>23.06</v>
      </c>
      <c r="P16" s="17">
        <v>1100000</v>
      </c>
      <c r="Q16" s="15"/>
    </row>
    <row r="17" spans="1:19" x14ac:dyDescent="0.3">
      <c r="A17" s="50">
        <v>45457</v>
      </c>
      <c r="B17" s="34">
        <f t="shared" si="0"/>
        <v>36970</v>
      </c>
      <c r="C17" s="31">
        <v>36.97</v>
      </c>
      <c r="D17" s="31">
        <v>7.31</v>
      </c>
      <c r="E17" s="31">
        <v>7.84</v>
      </c>
      <c r="F17" s="17">
        <v>160</v>
      </c>
      <c r="G17" s="17">
        <v>23</v>
      </c>
      <c r="H17" s="17">
        <v>324</v>
      </c>
      <c r="I17" s="17">
        <v>44</v>
      </c>
      <c r="J17" s="17">
        <v>280</v>
      </c>
      <c r="K17" s="17">
        <v>24</v>
      </c>
      <c r="L17" s="17" t="s">
        <v>29</v>
      </c>
      <c r="M17" s="17">
        <v>500</v>
      </c>
      <c r="N17" s="17">
        <v>0.2</v>
      </c>
      <c r="O17" s="31">
        <v>23.17</v>
      </c>
      <c r="P17" s="17">
        <v>1700000</v>
      </c>
      <c r="Q17" s="15"/>
    </row>
    <row r="18" spans="1:19" x14ac:dyDescent="0.3">
      <c r="A18" s="50">
        <v>45458</v>
      </c>
      <c r="B18" s="34">
        <f t="shared" si="0"/>
        <v>38070</v>
      </c>
      <c r="C18" s="31">
        <v>38.07</v>
      </c>
      <c r="D18" s="31">
        <v>7.28</v>
      </c>
      <c r="E18" s="31">
        <v>7.82</v>
      </c>
      <c r="F18" s="17">
        <v>155</v>
      </c>
      <c r="G18" s="17">
        <v>24</v>
      </c>
      <c r="H18" s="17">
        <v>328</v>
      </c>
      <c r="I18" s="17">
        <v>48</v>
      </c>
      <c r="J18" s="17">
        <v>298</v>
      </c>
      <c r="K18" s="17">
        <v>25</v>
      </c>
      <c r="L18" s="17" t="s">
        <v>29</v>
      </c>
      <c r="M18" s="17">
        <v>600</v>
      </c>
      <c r="N18" s="17">
        <v>0.3</v>
      </c>
      <c r="O18" s="31">
        <v>24.11</v>
      </c>
      <c r="P18" s="17">
        <v>1300000</v>
      </c>
      <c r="Q18" s="15"/>
    </row>
    <row r="19" spans="1:19" x14ac:dyDescent="0.3">
      <c r="A19" s="50">
        <v>45459</v>
      </c>
      <c r="B19" s="34">
        <f t="shared" si="0"/>
        <v>37120</v>
      </c>
      <c r="C19" s="31">
        <v>37.119999999999997</v>
      </c>
      <c r="D19" s="31">
        <v>7.23</v>
      </c>
      <c r="E19" s="31">
        <v>7.9</v>
      </c>
      <c r="F19" s="17">
        <v>160</v>
      </c>
      <c r="G19" s="17">
        <v>25</v>
      </c>
      <c r="H19" s="17">
        <v>320</v>
      </c>
      <c r="I19" s="17">
        <v>48</v>
      </c>
      <c r="J19" s="17">
        <v>290</v>
      </c>
      <c r="K19" s="17">
        <v>24</v>
      </c>
      <c r="L19" s="17" t="s">
        <v>29</v>
      </c>
      <c r="M19" s="17">
        <v>400</v>
      </c>
      <c r="N19" s="17">
        <v>0.3</v>
      </c>
      <c r="O19" s="31">
        <v>23.74</v>
      </c>
      <c r="P19" s="17">
        <v>1100000</v>
      </c>
      <c r="Q19" s="15"/>
    </row>
    <row r="20" spans="1:19" x14ac:dyDescent="0.3">
      <c r="A20" s="50">
        <v>45460</v>
      </c>
      <c r="B20" s="34">
        <f t="shared" si="0"/>
        <v>38890</v>
      </c>
      <c r="C20" s="31">
        <v>38.89</v>
      </c>
      <c r="D20" s="31">
        <v>7.25</v>
      </c>
      <c r="E20" s="31">
        <v>7.92</v>
      </c>
      <c r="F20" s="17">
        <v>155</v>
      </c>
      <c r="G20" s="17">
        <v>24</v>
      </c>
      <c r="H20" s="17">
        <v>340</v>
      </c>
      <c r="I20" s="17">
        <v>44</v>
      </c>
      <c r="J20" s="17">
        <v>288</v>
      </c>
      <c r="K20" s="17">
        <v>25</v>
      </c>
      <c r="L20" s="17" t="s">
        <v>29</v>
      </c>
      <c r="M20" s="17">
        <v>600</v>
      </c>
      <c r="N20" s="17">
        <v>0.2</v>
      </c>
      <c r="O20" s="31">
        <v>24.16</v>
      </c>
      <c r="P20" s="17">
        <v>1200000</v>
      </c>
      <c r="Q20" s="15"/>
    </row>
    <row r="21" spans="1:19" x14ac:dyDescent="0.3">
      <c r="A21" s="50">
        <v>45461</v>
      </c>
      <c r="B21" s="34">
        <f t="shared" si="0"/>
        <v>37460</v>
      </c>
      <c r="C21" s="31">
        <v>37.46</v>
      </c>
      <c r="D21" s="31">
        <v>7.21</v>
      </c>
      <c r="E21" s="31">
        <v>7.94</v>
      </c>
      <c r="F21" s="17">
        <v>165</v>
      </c>
      <c r="G21" s="17">
        <v>22</v>
      </c>
      <c r="H21" s="17">
        <v>348</v>
      </c>
      <c r="I21" s="17">
        <v>40</v>
      </c>
      <c r="J21" s="17">
        <v>291</v>
      </c>
      <c r="K21" s="17">
        <v>26</v>
      </c>
      <c r="L21" s="17" t="s">
        <v>29</v>
      </c>
      <c r="M21" s="17">
        <v>400</v>
      </c>
      <c r="N21" s="17">
        <v>0.2</v>
      </c>
      <c r="O21" s="31">
        <v>23.88</v>
      </c>
      <c r="P21" s="17">
        <v>1700000</v>
      </c>
      <c r="Q21" s="15"/>
    </row>
    <row r="22" spans="1:19" x14ac:dyDescent="0.3">
      <c r="A22" s="50">
        <v>45462</v>
      </c>
      <c r="B22" s="34">
        <f t="shared" si="0"/>
        <v>38900</v>
      </c>
      <c r="C22" s="31">
        <v>38.9</v>
      </c>
      <c r="D22" s="31">
        <v>7.28</v>
      </c>
      <c r="E22" s="31">
        <v>7.95</v>
      </c>
      <c r="F22" s="17">
        <v>170</v>
      </c>
      <c r="G22" s="17">
        <v>21</v>
      </c>
      <c r="H22" s="17">
        <v>352</v>
      </c>
      <c r="I22" s="17">
        <v>44</v>
      </c>
      <c r="J22" s="17">
        <v>289</v>
      </c>
      <c r="K22" s="17">
        <v>28</v>
      </c>
      <c r="L22" s="17" t="s">
        <v>29</v>
      </c>
      <c r="M22" s="17">
        <v>500</v>
      </c>
      <c r="N22" s="17">
        <v>0.3</v>
      </c>
      <c r="O22" s="31">
        <v>24.13</v>
      </c>
      <c r="P22" s="17">
        <v>1300000</v>
      </c>
      <c r="Q22" s="15"/>
    </row>
    <row r="23" spans="1:19" x14ac:dyDescent="0.3">
      <c r="A23" s="50">
        <v>45463</v>
      </c>
      <c r="B23" s="34">
        <f t="shared" si="0"/>
        <v>42700</v>
      </c>
      <c r="C23" s="31">
        <v>42.7</v>
      </c>
      <c r="D23" s="31">
        <v>7.22</v>
      </c>
      <c r="E23" s="31">
        <v>7.97</v>
      </c>
      <c r="F23" s="17">
        <v>185</v>
      </c>
      <c r="G23" s="17">
        <v>22</v>
      </c>
      <c r="H23" s="17">
        <v>376</v>
      </c>
      <c r="I23" s="17">
        <v>40</v>
      </c>
      <c r="J23" s="17">
        <v>300</v>
      </c>
      <c r="K23" s="17">
        <v>30</v>
      </c>
      <c r="L23" s="17" t="s">
        <v>29</v>
      </c>
      <c r="M23" s="17">
        <v>600</v>
      </c>
      <c r="N23" s="17">
        <v>0.3</v>
      </c>
      <c r="O23" s="31">
        <v>23.41</v>
      </c>
      <c r="P23" s="17">
        <v>1400000</v>
      </c>
      <c r="Q23" s="15"/>
    </row>
    <row r="24" spans="1:19" x14ac:dyDescent="0.3">
      <c r="A24" s="50">
        <v>45464</v>
      </c>
      <c r="B24" s="34">
        <f t="shared" si="0"/>
        <v>40780</v>
      </c>
      <c r="C24" s="31">
        <v>40.78</v>
      </c>
      <c r="D24" s="31">
        <v>7.2</v>
      </c>
      <c r="E24" s="31">
        <v>7.96</v>
      </c>
      <c r="F24" s="17">
        <v>175</v>
      </c>
      <c r="G24" s="17">
        <v>21</v>
      </c>
      <c r="H24" s="17">
        <v>348</v>
      </c>
      <c r="I24" s="17">
        <v>36</v>
      </c>
      <c r="J24" s="17">
        <v>294</v>
      </c>
      <c r="K24" s="17">
        <v>28</v>
      </c>
      <c r="L24" s="17" t="s">
        <v>29</v>
      </c>
      <c r="M24" s="17">
        <v>400</v>
      </c>
      <c r="N24" s="17">
        <v>0.2</v>
      </c>
      <c r="O24" s="31">
        <v>24.11</v>
      </c>
      <c r="P24" s="17">
        <v>1100000</v>
      </c>
      <c r="Q24" s="15"/>
    </row>
    <row r="25" spans="1:19" x14ac:dyDescent="0.3">
      <c r="A25" s="50">
        <v>45465</v>
      </c>
      <c r="B25" s="34">
        <f t="shared" si="0"/>
        <v>44610</v>
      </c>
      <c r="C25" s="31">
        <v>44.61</v>
      </c>
      <c r="D25" s="31">
        <v>7.18</v>
      </c>
      <c r="E25" s="31">
        <v>7.9</v>
      </c>
      <c r="F25" s="17">
        <v>180</v>
      </c>
      <c r="G25" s="17">
        <v>22</v>
      </c>
      <c r="H25" s="17">
        <v>360</v>
      </c>
      <c r="I25" s="17">
        <v>40</v>
      </c>
      <c r="J25" s="17">
        <v>302</v>
      </c>
      <c r="K25" s="17">
        <v>36</v>
      </c>
      <c r="L25" s="17" t="s">
        <v>29</v>
      </c>
      <c r="M25" s="17">
        <v>700</v>
      </c>
      <c r="N25" s="17">
        <v>0.3</v>
      </c>
      <c r="O25" s="31">
        <v>23.88</v>
      </c>
      <c r="P25" s="17">
        <v>1300000</v>
      </c>
      <c r="Q25" s="15"/>
    </row>
    <row r="26" spans="1:19" x14ac:dyDescent="0.3">
      <c r="A26" s="50">
        <v>45466</v>
      </c>
      <c r="B26" s="34">
        <f t="shared" si="0"/>
        <v>41380</v>
      </c>
      <c r="C26" s="31">
        <v>41.38</v>
      </c>
      <c r="D26" s="31">
        <v>7.19</v>
      </c>
      <c r="E26" s="31">
        <v>7.92</v>
      </c>
      <c r="F26" s="17">
        <v>185</v>
      </c>
      <c r="G26" s="17">
        <v>24</v>
      </c>
      <c r="H26" s="17">
        <v>392</v>
      </c>
      <c r="I26" s="17">
        <v>44</v>
      </c>
      <c r="J26" s="17">
        <v>304</v>
      </c>
      <c r="K26" s="17">
        <v>31</v>
      </c>
      <c r="L26" s="17" t="s">
        <v>29</v>
      </c>
      <c r="M26" s="17">
        <v>500</v>
      </c>
      <c r="N26" s="17">
        <v>0.3</v>
      </c>
      <c r="O26" s="31">
        <v>24.35</v>
      </c>
      <c r="P26" s="17">
        <v>1700000</v>
      </c>
      <c r="Q26" s="15"/>
    </row>
    <row r="27" spans="1:19" x14ac:dyDescent="0.3">
      <c r="A27" s="50">
        <v>45467</v>
      </c>
      <c r="B27" s="34">
        <f t="shared" si="0"/>
        <v>41430</v>
      </c>
      <c r="C27" s="31">
        <v>41.43</v>
      </c>
      <c r="D27" s="31">
        <v>7.21</v>
      </c>
      <c r="E27" s="31">
        <v>7.95</v>
      </c>
      <c r="F27" s="17">
        <v>175</v>
      </c>
      <c r="G27" s="17">
        <v>22</v>
      </c>
      <c r="H27" s="17">
        <v>368</v>
      </c>
      <c r="I27" s="17">
        <v>40</v>
      </c>
      <c r="J27" s="17">
        <v>291</v>
      </c>
      <c r="K27" s="17">
        <v>30</v>
      </c>
      <c r="L27" s="17" t="s">
        <v>29</v>
      </c>
      <c r="M27" s="17">
        <v>600</v>
      </c>
      <c r="N27" s="17">
        <v>0.2</v>
      </c>
      <c r="O27" s="31">
        <v>23.91</v>
      </c>
      <c r="P27" s="17">
        <v>1400000</v>
      </c>
      <c r="Q27" s="15"/>
    </row>
    <row r="28" spans="1:19" x14ac:dyDescent="0.3">
      <c r="A28" s="50">
        <v>45468</v>
      </c>
      <c r="B28" s="34">
        <f t="shared" si="0"/>
        <v>41430</v>
      </c>
      <c r="C28" s="31">
        <v>41.43</v>
      </c>
      <c r="D28" s="31">
        <v>7.28</v>
      </c>
      <c r="E28" s="31">
        <v>7.92</v>
      </c>
      <c r="F28" s="17">
        <v>170</v>
      </c>
      <c r="G28" s="17">
        <v>21</v>
      </c>
      <c r="H28" s="17">
        <v>352</v>
      </c>
      <c r="I28" s="17">
        <v>40</v>
      </c>
      <c r="J28" s="17">
        <v>283</v>
      </c>
      <c r="K28" s="17">
        <v>28</v>
      </c>
      <c r="L28" s="17" t="s">
        <v>29</v>
      </c>
      <c r="M28" s="17">
        <v>400</v>
      </c>
      <c r="N28" s="17">
        <v>0.3</v>
      </c>
      <c r="O28" s="31">
        <v>23.56</v>
      </c>
      <c r="P28" s="17">
        <v>1300000</v>
      </c>
      <c r="Q28" s="15"/>
    </row>
    <row r="29" spans="1:19" x14ac:dyDescent="0.3">
      <c r="A29" s="50">
        <v>45469</v>
      </c>
      <c r="B29" s="34">
        <f t="shared" si="0"/>
        <v>45750</v>
      </c>
      <c r="C29" s="31">
        <v>45.75</v>
      </c>
      <c r="D29" s="31">
        <v>7.28</v>
      </c>
      <c r="E29" s="31">
        <v>7.89</v>
      </c>
      <c r="F29" s="17">
        <v>165</v>
      </c>
      <c r="G29" s="17">
        <v>22</v>
      </c>
      <c r="H29" s="17">
        <v>356</v>
      </c>
      <c r="I29" s="17">
        <v>40</v>
      </c>
      <c r="J29" s="17">
        <v>288</v>
      </c>
      <c r="K29" s="17">
        <v>33</v>
      </c>
      <c r="L29" s="17" t="s">
        <v>29</v>
      </c>
      <c r="M29" s="17">
        <v>700</v>
      </c>
      <c r="N29" s="17">
        <v>0.3</v>
      </c>
      <c r="O29" s="31">
        <v>24.15</v>
      </c>
      <c r="P29" s="17">
        <v>1100000</v>
      </c>
      <c r="Q29" s="15"/>
      <c r="S29" t="s">
        <v>30</v>
      </c>
    </row>
    <row r="30" spans="1:19" x14ac:dyDescent="0.3">
      <c r="A30" s="50">
        <v>45470</v>
      </c>
      <c r="B30" s="34">
        <f t="shared" si="0"/>
        <v>41620</v>
      </c>
      <c r="C30" s="31">
        <v>41.62</v>
      </c>
      <c r="D30" s="31">
        <v>7.3</v>
      </c>
      <c r="E30" s="31">
        <v>7.88</v>
      </c>
      <c r="F30" s="17">
        <v>175</v>
      </c>
      <c r="G30" s="17">
        <v>21</v>
      </c>
      <c r="H30" s="17">
        <v>372</v>
      </c>
      <c r="I30" s="17">
        <v>36</v>
      </c>
      <c r="J30" s="17">
        <v>286</v>
      </c>
      <c r="K30" s="17">
        <v>32</v>
      </c>
      <c r="L30" s="17" t="s">
        <v>29</v>
      </c>
      <c r="M30" s="17">
        <v>500</v>
      </c>
      <c r="N30" s="17">
        <v>0.2</v>
      </c>
      <c r="O30" s="31">
        <v>23.97</v>
      </c>
      <c r="P30" s="17">
        <v>1300000</v>
      </c>
      <c r="Q30" s="15"/>
    </row>
    <row r="31" spans="1:19" x14ac:dyDescent="0.3">
      <c r="A31" s="50">
        <v>45471</v>
      </c>
      <c r="B31" s="34">
        <f t="shared" si="0"/>
        <v>44800</v>
      </c>
      <c r="C31" s="31">
        <v>44.8</v>
      </c>
      <c r="D31" s="31">
        <v>7.31</v>
      </c>
      <c r="E31" s="31">
        <v>7.9</v>
      </c>
      <c r="F31" s="17">
        <v>170</v>
      </c>
      <c r="G31" s="17">
        <v>20</v>
      </c>
      <c r="H31" s="17">
        <v>360</v>
      </c>
      <c r="I31" s="17">
        <v>40</v>
      </c>
      <c r="J31" s="17">
        <v>309</v>
      </c>
      <c r="K31" s="17">
        <v>35</v>
      </c>
      <c r="L31" s="17" t="s">
        <v>29</v>
      </c>
      <c r="M31" s="17">
        <v>600</v>
      </c>
      <c r="N31" s="17">
        <v>0.3</v>
      </c>
      <c r="O31" s="31">
        <v>24.05</v>
      </c>
      <c r="P31" s="17">
        <v>1200000</v>
      </c>
      <c r="Q31" s="15"/>
    </row>
    <row r="32" spans="1:19" x14ac:dyDescent="0.3">
      <c r="A32" s="50">
        <v>45472</v>
      </c>
      <c r="B32" s="34">
        <f t="shared" si="0"/>
        <v>40900</v>
      </c>
      <c r="C32" s="31">
        <v>40.9</v>
      </c>
      <c r="D32" s="31">
        <v>7.28</v>
      </c>
      <c r="E32" s="31">
        <v>7.92</v>
      </c>
      <c r="F32" s="17">
        <v>175</v>
      </c>
      <c r="G32" s="17">
        <v>21</v>
      </c>
      <c r="H32" s="17">
        <v>376</v>
      </c>
      <c r="I32" s="17">
        <v>36</v>
      </c>
      <c r="J32" s="17">
        <v>301</v>
      </c>
      <c r="K32" s="17">
        <v>36</v>
      </c>
      <c r="L32" s="17" t="s">
        <v>29</v>
      </c>
      <c r="M32" s="17">
        <v>700</v>
      </c>
      <c r="N32" s="17">
        <v>0.3</v>
      </c>
      <c r="O32" s="31">
        <v>23.85</v>
      </c>
      <c r="P32" s="17">
        <v>1700000</v>
      </c>
      <c r="Q32" s="15"/>
    </row>
    <row r="33" spans="1:17" ht="15" thickBot="1" x14ac:dyDescent="0.35">
      <c r="A33" s="58">
        <v>45473</v>
      </c>
      <c r="B33" s="62">
        <f t="shared" si="0"/>
        <v>51490</v>
      </c>
      <c r="C33" s="59">
        <v>51.49</v>
      </c>
      <c r="D33" s="59">
        <v>7.3</v>
      </c>
      <c r="E33" s="59">
        <v>7.94</v>
      </c>
      <c r="F33" s="60">
        <v>180</v>
      </c>
      <c r="G33" s="60">
        <v>20</v>
      </c>
      <c r="H33" s="60">
        <v>380</v>
      </c>
      <c r="I33" s="60">
        <v>36</v>
      </c>
      <c r="J33" s="60">
        <v>309</v>
      </c>
      <c r="K33" s="60">
        <v>42</v>
      </c>
      <c r="L33" s="60" t="s">
        <v>29</v>
      </c>
      <c r="M33" s="60">
        <v>800</v>
      </c>
      <c r="N33" s="60">
        <v>0.3</v>
      </c>
      <c r="O33" s="59">
        <v>24.1</v>
      </c>
      <c r="P33" s="60">
        <v>1400000</v>
      </c>
      <c r="Q33" s="63"/>
    </row>
    <row r="34" spans="1:17" ht="15" thickBot="1" x14ac:dyDescent="0.35">
      <c r="A34" s="35" t="s">
        <v>24</v>
      </c>
      <c r="B34" s="36">
        <f t="shared" ref="B34:K34" si="1">AVERAGE(B4:B33)</f>
        <v>32064.666666666668</v>
      </c>
      <c r="C34" s="36">
        <f t="shared" si="1"/>
        <v>32.06466666666666</v>
      </c>
      <c r="D34" s="36">
        <f t="shared" si="1"/>
        <v>7.3695833333333347</v>
      </c>
      <c r="E34" s="36">
        <f>AVERAGE(E4:E33)</f>
        <v>7.9141666666666657</v>
      </c>
      <c r="F34" s="36">
        <f t="shared" si="1"/>
        <v>169.375</v>
      </c>
      <c r="G34" s="36">
        <f t="shared" si="1"/>
        <v>21.916666666666668</v>
      </c>
      <c r="H34" s="36">
        <f t="shared" si="1"/>
        <v>357.83333333333331</v>
      </c>
      <c r="I34" s="36">
        <f t="shared" si="1"/>
        <v>40.666666666666664</v>
      </c>
      <c r="J34" s="36">
        <f t="shared" si="1"/>
        <v>292.875</v>
      </c>
      <c r="K34" s="36">
        <f t="shared" si="1"/>
        <v>28.666666666666668</v>
      </c>
      <c r="L34" s="36"/>
      <c r="M34" s="36">
        <f>AVERAGE(M4:M33)</f>
        <v>566.66666666666663</v>
      </c>
      <c r="N34" s="36">
        <f>AVERAGE(N4:N33)</f>
        <v>0.26666666666666666</v>
      </c>
      <c r="O34" s="36">
        <f>AVERAGE(O4:O33)</f>
        <v>23.936666666666675</v>
      </c>
      <c r="P34" s="36">
        <f>AVERAGE(P4:P33)</f>
        <v>1357142.857142857</v>
      </c>
      <c r="Q34" s="18"/>
    </row>
    <row r="35" spans="1:17" x14ac:dyDescent="0.3">
      <c r="C35" s="13">
        <f>SUM(C4:C33)</f>
        <v>961.93999999999983</v>
      </c>
    </row>
    <row r="40" spans="1:17" ht="40.799999999999997" customHeight="1" x14ac:dyDescent="0.3">
      <c r="A40" s="69" t="s">
        <v>25</v>
      </c>
      <c r="B40" s="69"/>
      <c r="C40" s="69" t="s">
        <v>26</v>
      </c>
      <c r="D40" s="69"/>
      <c r="E40" s="69"/>
      <c r="F40" s="69"/>
      <c r="G40" s="69"/>
      <c r="H40" s="69"/>
      <c r="I40" s="69"/>
      <c r="J40" s="69"/>
      <c r="K40" s="69"/>
      <c r="L40" s="69"/>
      <c r="M40" s="69"/>
      <c r="N40" s="69"/>
      <c r="O40" s="69"/>
      <c r="P40" s="69"/>
      <c r="Q40" s="69"/>
    </row>
    <row r="42" spans="1:17" x14ac:dyDescent="0.3">
      <c r="A42" s="12" t="s">
        <v>27</v>
      </c>
      <c r="B42" s="13">
        <f t="shared" ref="B42:K42" si="2">MIN(B4:B33)</f>
        <v>0</v>
      </c>
      <c r="C42" s="13">
        <f t="shared" si="2"/>
        <v>0</v>
      </c>
      <c r="D42" s="13">
        <f t="shared" si="2"/>
        <v>7.18</v>
      </c>
      <c r="E42" s="13">
        <f t="shared" si="2"/>
        <v>7.82</v>
      </c>
      <c r="F42" s="13">
        <f t="shared" si="2"/>
        <v>155</v>
      </c>
      <c r="G42" s="13">
        <f t="shared" si="2"/>
        <v>20</v>
      </c>
      <c r="H42" s="13">
        <f t="shared" si="2"/>
        <v>320</v>
      </c>
      <c r="I42" s="13">
        <f t="shared" si="2"/>
        <v>36</v>
      </c>
      <c r="J42" s="13">
        <f t="shared" si="2"/>
        <v>279</v>
      </c>
      <c r="K42" s="13">
        <f t="shared" si="2"/>
        <v>22</v>
      </c>
      <c r="L42" s="13"/>
      <c r="M42" s="13">
        <f>MIN(M4:M33)</f>
        <v>400</v>
      </c>
      <c r="N42" s="13">
        <f>MIN(N4:N33)</f>
        <v>0.2</v>
      </c>
      <c r="O42" s="13">
        <f>MIN(O4:O33)</f>
        <v>23.06</v>
      </c>
      <c r="P42" s="13">
        <f>MIN(P4:P33)</f>
        <v>1100000</v>
      </c>
      <c r="Q42" s="13"/>
    </row>
    <row r="43" spans="1:17" x14ac:dyDescent="0.3">
      <c r="A43" s="12"/>
    </row>
    <row r="44" spans="1:17" x14ac:dyDescent="0.3">
      <c r="A44" s="12" t="s">
        <v>28</v>
      </c>
      <c r="B44" s="13">
        <f t="shared" ref="B44:K44" si="3">MAX(B4:B33)</f>
        <v>51490</v>
      </c>
      <c r="C44" s="13">
        <f t="shared" si="3"/>
        <v>51.49</v>
      </c>
      <c r="D44" s="13">
        <f t="shared" si="3"/>
        <v>7.98</v>
      </c>
      <c r="E44" s="13">
        <f t="shared" si="3"/>
        <v>7.99</v>
      </c>
      <c r="F44" s="13">
        <f t="shared" si="3"/>
        <v>185</v>
      </c>
      <c r="G44" s="13">
        <f t="shared" si="3"/>
        <v>25</v>
      </c>
      <c r="H44" s="13">
        <f t="shared" si="3"/>
        <v>392</v>
      </c>
      <c r="I44" s="13">
        <f t="shared" si="3"/>
        <v>48</v>
      </c>
      <c r="J44" s="13">
        <f t="shared" si="3"/>
        <v>309</v>
      </c>
      <c r="K44" s="13">
        <f t="shared" si="3"/>
        <v>42</v>
      </c>
      <c r="L44" s="13"/>
      <c r="M44" s="13">
        <f>MAX(M4:M33)</f>
        <v>800</v>
      </c>
      <c r="N44" s="13">
        <f>MAX(N4:N33)</f>
        <v>0.3</v>
      </c>
      <c r="O44" s="13">
        <f>MAX(O4:O33)</f>
        <v>24.81</v>
      </c>
      <c r="P44" s="13">
        <f>MAX(P4:P33)</f>
        <v>1700000</v>
      </c>
      <c r="Q44" s="13"/>
    </row>
  </sheetData>
  <mergeCells count="14">
    <mergeCell ref="A40:B40"/>
    <mergeCell ref="C40:Q40"/>
    <mergeCell ref="A1:Q1"/>
    <mergeCell ref="A2:A3"/>
    <mergeCell ref="B2:C2"/>
    <mergeCell ref="D2:E2"/>
    <mergeCell ref="F2:G2"/>
    <mergeCell ref="H2:I2"/>
    <mergeCell ref="J2:K2"/>
    <mergeCell ref="L2:M2"/>
    <mergeCell ref="O2:P2"/>
    <mergeCell ref="Q2:Q3"/>
    <mergeCell ref="Q4:Q9"/>
    <mergeCell ref="Q10:Q1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D24-430C-4348-B346-3D9EFEF4AD9D}">
  <sheetPr>
    <tabColor rgb="FF92D050"/>
  </sheetPr>
  <dimension ref="A1:AT44"/>
  <sheetViews>
    <sheetView zoomScaleNormal="100" workbookViewId="0">
      <selection activeCell="C35" sqref="C35"/>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22.6640625" customWidth="1"/>
  </cols>
  <sheetData>
    <row r="1" spans="1:46" ht="69.75" customHeight="1" thickBot="1" x14ac:dyDescent="0.6">
      <c r="A1" s="71" t="s">
        <v>32</v>
      </c>
      <c r="B1" s="72"/>
      <c r="C1" s="72"/>
      <c r="D1" s="72"/>
      <c r="E1" s="72"/>
      <c r="F1" s="72"/>
      <c r="G1" s="72"/>
      <c r="H1" s="73"/>
      <c r="I1" s="73"/>
      <c r="J1" s="72"/>
      <c r="K1" s="72"/>
      <c r="L1" s="72"/>
      <c r="M1" s="72"/>
      <c r="N1" s="72"/>
      <c r="O1" s="72"/>
      <c r="P1" s="72"/>
      <c r="Q1" s="7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75" t="s">
        <v>0</v>
      </c>
      <c r="B2" s="77" t="s">
        <v>35</v>
      </c>
      <c r="C2" s="78"/>
      <c r="D2" s="79" t="s">
        <v>1</v>
      </c>
      <c r="E2" s="80"/>
      <c r="F2" s="81" t="s">
        <v>2</v>
      </c>
      <c r="G2" s="82"/>
      <c r="H2" s="83" t="s">
        <v>3</v>
      </c>
      <c r="I2" s="84"/>
      <c r="J2" s="85" t="s">
        <v>4</v>
      </c>
      <c r="K2" s="82"/>
      <c r="L2" s="86" t="s">
        <v>5</v>
      </c>
      <c r="M2" s="82"/>
      <c r="N2" s="2" t="s">
        <v>6</v>
      </c>
      <c r="O2" s="86" t="s">
        <v>7</v>
      </c>
      <c r="P2" s="87"/>
      <c r="Q2" s="8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6"/>
      <c r="B3" s="4" t="s">
        <v>9</v>
      </c>
      <c r="C3" s="5" t="s">
        <v>10</v>
      </c>
      <c r="D3" s="6" t="s">
        <v>11</v>
      </c>
      <c r="E3" s="6" t="s">
        <v>21</v>
      </c>
      <c r="F3" s="29" t="s">
        <v>12</v>
      </c>
      <c r="G3" s="30" t="s">
        <v>22</v>
      </c>
      <c r="H3" s="7" t="s">
        <v>13</v>
      </c>
      <c r="I3" s="7" t="s">
        <v>14</v>
      </c>
      <c r="J3" s="8" t="s">
        <v>15</v>
      </c>
      <c r="K3" s="8" t="s">
        <v>23</v>
      </c>
      <c r="L3" s="9" t="s">
        <v>16</v>
      </c>
      <c r="M3" s="9" t="s">
        <v>17</v>
      </c>
      <c r="N3" s="9" t="s">
        <v>18</v>
      </c>
      <c r="O3" s="9" t="s">
        <v>19</v>
      </c>
      <c r="P3" s="9" t="s">
        <v>20</v>
      </c>
      <c r="Q3" s="7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4">
        <v>45444</v>
      </c>
      <c r="B4" s="28">
        <f>C4*1000</f>
        <v>16720</v>
      </c>
      <c r="C4" s="41">
        <v>16.72</v>
      </c>
      <c r="D4" s="41">
        <v>7.49</v>
      </c>
      <c r="E4" s="41">
        <v>7.91</v>
      </c>
      <c r="F4" s="33">
        <v>170</v>
      </c>
      <c r="G4" s="33">
        <v>20</v>
      </c>
      <c r="H4" s="33">
        <v>308</v>
      </c>
      <c r="I4" s="33">
        <v>44</v>
      </c>
      <c r="J4" s="33">
        <v>306</v>
      </c>
      <c r="K4" s="33">
        <v>28</v>
      </c>
      <c r="L4" s="28" t="s">
        <v>29</v>
      </c>
      <c r="M4" s="33">
        <v>400</v>
      </c>
      <c r="N4" s="33">
        <v>0.3</v>
      </c>
      <c r="O4" s="41">
        <v>24.16</v>
      </c>
      <c r="P4" s="33">
        <v>1300000</v>
      </c>
      <c r="Q4" s="37"/>
    </row>
    <row r="5" spans="1:46" x14ac:dyDescent="0.3">
      <c r="A5" s="51">
        <v>45445</v>
      </c>
      <c r="B5" s="17">
        <f t="shared" ref="B5:B33" si="0">C5*1000</f>
        <v>16800</v>
      </c>
      <c r="C5" s="31">
        <v>16.8</v>
      </c>
      <c r="D5" s="31">
        <v>7.56</v>
      </c>
      <c r="E5" s="31">
        <v>7.92</v>
      </c>
      <c r="F5" s="17">
        <v>160</v>
      </c>
      <c r="G5" s="17">
        <v>19</v>
      </c>
      <c r="H5" s="17">
        <v>320</v>
      </c>
      <c r="I5" s="17">
        <v>40</v>
      </c>
      <c r="J5" s="17">
        <v>320</v>
      </c>
      <c r="K5" s="17">
        <v>25</v>
      </c>
      <c r="L5" s="17" t="s">
        <v>29</v>
      </c>
      <c r="M5" s="17">
        <v>500</v>
      </c>
      <c r="N5" s="17">
        <v>0.3</v>
      </c>
      <c r="O5" s="31">
        <v>23.92</v>
      </c>
      <c r="P5" s="17">
        <v>1400000</v>
      </c>
      <c r="Q5" s="38"/>
    </row>
    <row r="6" spans="1:46" x14ac:dyDescent="0.3">
      <c r="A6" s="51">
        <v>45446</v>
      </c>
      <c r="B6" s="17">
        <f t="shared" si="0"/>
        <v>16320</v>
      </c>
      <c r="C6" s="31">
        <v>16.32</v>
      </c>
      <c r="D6" s="31">
        <v>7.52</v>
      </c>
      <c r="E6" s="31">
        <v>7.94</v>
      </c>
      <c r="F6" s="17">
        <v>155</v>
      </c>
      <c r="G6" s="17">
        <v>20</v>
      </c>
      <c r="H6" s="17">
        <v>316</v>
      </c>
      <c r="I6" s="17">
        <v>44</v>
      </c>
      <c r="J6" s="17">
        <v>333</v>
      </c>
      <c r="K6" s="17">
        <v>23</v>
      </c>
      <c r="L6" s="17" t="s">
        <v>29</v>
      </c>
      <c r="M6" s="17">
        <v>400</v>
      </c>
      <c r="N6" s="17">
        <v>0.3</v>
      </c>
      <c r="O6" s="31">
        <v>23.12</v>
      </c>
      <c r="P6" s="17">
        <v>1300000</v>
      </c>
      <c r="Q6" s="38"/>
    </row>
    <row r="7" spans="1:46" x14ac:dyDescent="0.3">
      <c r="A7" s="51">
        <v>45447</v>
      </c>
      <c r="B7" s="17">
        <f t="shared" si="0"/>
        <v>16450</v>
      </c>
      <c r="C7" s="31">
        <v>16.45</v>
      </c>
      <c r="D7" s="31">
        <v>7.6</v>
      </c>
      <c r="E7" s="31">
        <v>7.93</v>
      </c>
      <c r="F7" s="17">
        <v>160</v>
      </c>
      <c r="G7" s="17">
        <v>20</v>
      </c>
      <c r="H7" s="17">
        <v>308</v>
      </c>
      <c r="I7" s="17">
        <v>40</v>
      </c>
      <c r="J7" s="17">
        <v>332</v>
      </c>
      <c r="K7" s="17">
        <v>20</v>
      </c>
      <c r="L7" s="48" t="s">
        <v>29</v>
      </c>
      <c r="M7" s="17">
        <v>500</v>
      </c>
      <c r="N7" s="17">
        <v>0.3</v>
      </c>
      <c r="O7" s="31">
        <v>24.12</v>
      </c>
      <c r="P7" s="17">
        <v>1300000</v>
      </c>
      <c r="Q7" s="38"/>
    </row>
    <row r="8" spans="1:46" x14ac:dyDescent="0.3">
      <c r="A8" s="51">
        <v>45448</v>
      </c>
      <c r="B8" s="17">
        <f t="shared" si="0"/>
        <v>16520</v>
      </c>
      <c r="C8" s="31">
        <v>16.52</v>
      </c>
      <c r="D8" s="31">
        <v>7.53</v>
      </c>
      <c r="E8" s="31">
        <v>7.91</v>
      </c>
      <c r="F8" s="17">
        <v>165</v>
      </c>
      <c r="G8" s="17">
        <v>19</v>
      </c>
      <c r="H8" s="17">
        <v>308</v>
      </c>
      <c r="I8" s="17">
        <v>44</v>
      </c>
      <c r="J8" s="17">
        <v>303</v>
      </c>
      <c r="K8" s="17">
        <v>19</v>
      </c>
      <c r="L8" s="17" t="s">
        <v>29</v>
      </c>
      <c r="M8" s="17">
        <v>400</v>
      </c>
      <c r="N8" s="17">
        <v>0.3</v>
      </c>
      <c r="O8" s="31">
        <v>23.92</v>
      </c>
      <c r="P8" s="17">
        <v>1400000</v>
      </c>
      <c r="Q8" s="38"/>
    </row>
    <row r="9" spans="1:46" x14ac:dyDescent="0.3">
      <c r="A9" s="51">
        <v>45449</v>
      </c>
      <c r="B9" s="17">
        <f t="shared" si="0"/>
        <v>15650</v>
      </c>
      <c r="C9" s="31">
        <v>15.65</v>
      </c>
      <c r="D9" s="31">
        <v>7.65</v>
      </c>
      <c r="E9" s="31">
        <v>7.94</v>
      </c>
      <c r="F9" s="17">
        <v>155</v>
      </c>
      <c r="G9" s="17">
        <v>21</v>
      </c>
      <c r="H9" s="17">
        <v>304</v>
      </c>
      <c r="I9" s="17">
        <v>44</v>
      </c>
      <c r="J9" s="17">
        <v>300</v>
      </c>
      <c r="K9" s="17">
        <v>21</v>
      </c>
      <c r="L9" s="17" t="s">
        <v>29</v>
      </c>
      <c r="M9" s="17">
        <v>600</v>
      </c>
      <c r="N9" s="17">
        <v>0.2</v>
      </c>
      <c r="O9" s="31">
        <v>23.27</v>
      </c>
      <c r="P9" s="17">
        <v>1700000</v>
      </c>
      <c r="Q9" s="38"/>
    </row>
    <row r="10" spans="1:46" x14ac:dyDescent="0.3">
      <c r="A10" s="51">
        <v>45450</v>
      </c>
      <c r="B10" s="17">
        <f t="shared" si="0"/>
        <v>17310</v>
      </c>
      <c r="C10" s="31">
        <v>17.309999999999999</v>
      </c>
      <c r="D10" s="31">
        <v>7.71</v>
      </c>
      <c r="E10" s="31">
        <v>7.94</v>
      </c>
      <c r="F10" s="17">
        <v>165</v>
      </c>
      <c r="G10" s="17">
        <v>20</v>
      </c>
      <c r="H10" s="17">
        <v>320</v>
      </c>
      <c r="I10" s="17">
        <v>40</v>
      </c>
      <c r="J10" s="17">
        <v>280</v>
      </c>
      <c r="K10" s="17">
        <v>17</v>
      </c>
      <c r="L10" s="17" t="s">
        <v>29</v>
      </c>
      <c r="M10" s="17">
        <v>400</v>
      </c>
      <c r="N10" s="17">
        <v>0.3</v>
      </c>
      <c r="O10" s="31">
        <v>24.32</v>
      </c>
      <c r="P10" s="17">
        <v>1300000</v>
      </c>
      <c r="Q10" s="38"/>
    </row>
    <row r="11" spans="1:46" x14ac:dyDescent="0.3">
      <c r="A11" s="51">
        <v>45451</v>
      </c>
      <c r="B11" s="17">
        <f t="shared" si="0"/>
        <v>14830</v>
      </c>
      <c r="C11" s="31">
        <v>14.83</v>
      </c>
      <c r="D11" s="31">
        <v>7.72</v>
      </c>
      <c r="E11" s="31">
        <v>7.92</v>
      </c>
      <c r="F11" s="17">
        <v>160</v>
      </c>
      <c r="G11" s="17">
        <v>21</v>
      </c>
      <c r="H11" s="17">
        <v>312</v>
      </c>
      <c r="I11" s="17">
        <v>44</v>
      </c>
      <c r="J11" s="17">
        <v>252</v>
      </c>
      <c r="K11" s="17">
        <v>19</v>
      </c>
      <c r="L11" s="17" t="s">
        <v>29</v>
      </c>
      <c r="M11" s="17">
        <v>500</v>
      </c>
      <c r="N11" s="17">
        <v>0.3</v>
      </c>
      <c r="O11" s="31">
        <v>23.92</v>
      </c>
      <c r="P11" s="17">
        <v>1400000</v>
      </c>
      <c r="Q11" s="38"/>
    </row>
    <row r="12" spans="1:46" x14ac:dyDescent="0.3">
      <c r="A12" s="51">
        <v>45452</v>
      </c>
      <c r="B12" s="17">
        <f t="shared" si="0"/>
        <v>16880</v>
      </c>
      <c r="C12" s="31">
        <v>16.88</v>
      </c>
      <c r="D12" s="31">
        <v>7.71</v>
      </c>
      <c r="E12" s="31">
        <v>7.69</v>
      </c>
      <c r="F12" s="17">
        <v>170</v>
      </c>
      <c r="G12" s="17">
        <v>22</v>
      </c>
      <c r="H12" s="17">
        <v>328</v>
      </c>
      <c r="I12" s="17">
        <v>40</v>
      </c>
      <c r="J12" s="17">
        <v>271</v>
      </c>
      <c r="K12" s="17">
        <v>27</v>
      </c>
      <c r="L12" s="17" t="s">
        <v>29</v>
      </c>
      <c r="M12" s="17">
        <v>600</v>
      </c>
      <c r="N12" s="17">
        <v>0.2</v>
      </c>
      <c r="O12" s="31">
        <v>22.73</v>
      </c>
      <c r="P12" s="17">
        <v>1700000</v>
      </c>
      <c r="Q12" s="38"/>
    </row>
    <row r="13" spans="1:46" x14ac:dyDescent="0.3">
      <c r="A13" s="51">
        <v>45453</v>
      </c>
      <c r="B13" s="17">
        <f t="shared" si="0"/>
        <v>16920</v>
      </c>
      <c r="C13" s="31">
        <v>16.920000000000002</v>
      </c>
      <c r="D13" s="31">
        <v>7.65</v>
      </c>
      <c r="E13" s="31">
        <v>7.94</v>
      </c>
      <c r="F13" s="17">
        <v>155</v>
      </c>
      <c r="G13" s="17">
        <v>20</v>
      </c>
      <c r="H13" s="17">
        <v>304</v>
      </c>
      <c r="I13" s="17">
        <v>44</v>
      </c>
      <c r="J13" s="17">
        <v>210</v>
      </c>
      <c r="K13" s="17">
        <v>20</v>
      </c>
      <c r="L13" s="17" t="s">
        <v>29</v>
      </c>
      <c r="M13" s="17">
        <v>500</v>
      </c>
      <c r="N13" s="17">
        <v>0.3</v>
      </c>
      <c r="O13" s="31">
        <v>24.32</v>
      </c>
      <c r="P13" s="17">
        <v>1400000</v>
      </c>
      <c r="Q13" s="38"/>
    </row>
    <row r="14" spans="1:46" x14ac:dyDescent="0.3">
      <c r="A14" s="51">
        <v>45454</v>
      </c>
      <c r="B14" s="17">
        <f t="shared" si="0"/>
        <v>15860</v>
      </c>
      <c r="C14" s="31">
        <v>15.86</v>
      </c>
      <c r="D14" s="31">
        <v>7.65</v>
      </c>
      <c r="E14" s="31">
        <v>7.96</v>
      </c>
      <c r="F14" s="17">
        <v>160</v>
      </c>
      <c r="G14" s="17">
        <v>20</v>
      </c>
      <c r="H14" s="17">
        <v>316</v>
      </c>
      <c r="I14" s="17">
        <v>40</v>
      </c>
      <c r="J14" s="17">
        <v>220</v>
      </c>
      <c r="K14" s="17">
        <v>20</v>
      </c>
      <c r="L14" s="17" t="s">
        <v>29</v>
      </c>
      <c r="M14" s="17">
        <v>400</v>
      </c>
      <c r="N14" s="17">
        <v>0.3</v>
      </c>
      <c r="O14" s="31">
        <v>23.25</v>
      </c>
      <c r="P14" s="17">
        <v>1300000</v>
      </c>
      <c r="Q14" s="38"/>
    </row>
    <row r="15" spans="1:46" x14ac:dyDescent="0.3">
      <c r="A15" s="51">
        <v>45455</v>
      </c>
      <c r="B15" s="17">
        <f t="shared" si="0"/>
        <v>17870</v>
      </c>
      <c r="C15" s="31">
        <v>17.87</v>
      </c>
      <c r="D15" s="31">
        <v>7.64</v>
      </c>
      <c r="E15" s="31">
        <v>7.95</v>
      </c>
      <c r="F15" s="17">
        <v>165</v>
      </c>
      <c r="G15" s="17">
        <v>20</v>
      </c>
      <c r="H15" s="17">
        <v>320</v>
      </c>
      <c r="I15" s="17">
        <v>44</v>
      </c>
      <c r="J15" s="17">
        <v>290</v>
      </c>
      <c r="K15" s="17">
        <v>21</v>
      </c>
      <c r="L15" s="17" t="s">
        <v>29</v>
      </c>
      <c r="M15" s="17">
        <v>600</v>
      </c>
      <c r="N15" s="17">
        <v>0.2</v>
      </c>
      <c r="O15" s="31">
        <v>24.32</v>
      </c>
      <c r="P15" s="17">
        <v>1700000</v>
      </c>
      <c r="Q15" s="38"/>
    </row>
    <row r="16" spans="1:46" x14ac:dyDescent="0.3">
      <c r="A16" s="51">
        <v>45456</v>
      </c>
      <c r="B16" s="17">
        <f t="shared" si="0"/>
        <v>17630</v>
      </c>
      <c r="C16" s="31">
        <v>17.63</v>
      </c>
      <c r="D16" s="31">
        <v>7.62</v>
      </c>
      <c r="E16" s="31">
        <v>7.96</v>
      </c>
      <c r="F16" s="17">
        <v>170</v>
      </c>
      <c r="G16" s="17">
        <v>21</v>
      </c>
      <c r="H16" s="17">
        <v>336</v>
      </c>
      <c r="I16" s="17">
        <v>40</v>
      </c>
      <c r="J16" s="17">
        <v>316</v>
      </c>
      <c r="K16" s="17">
        <v>20</v>
      </c>
      <c r="L16" s="17" t="s">
        <v>29</v>
      </c>
      <c r="M16" s="17">
        <v>500</v>
      </c>
      <c r="N16" s="17">
        <v>0.2</v>
      </c>
      <c r="O16" s="31">
        <v>24</v>
      </c>
      <c r="P16" s="17">
        <v>1400000</v>
      </c>
      <c r="Q16" s="38"/>
    </row>
    <row r="17" spans="1:17" x14ac:dyDescent="0.3">
      <c r="A17" s="51">
        <v>45457</v>
      </c>
      <c r="B17" s="17">
        <f t="shared" si="0"/>
        <v>17990</v>
      </c>
      <c r="C17" s="31">
        <v>17.989999999999998</v>
      </c>
      <c r="D17" s="31">
        <v>7.63</v>
      </c>
      <c r="E17" s="31">
        <v>7.96</v>
      </c>
      <c r="F17" s="17">
        <v>160</v>
      </c>
      <c r="G17" s="17">
        <v>20</v>
      </c>
      <c r="H17" s="17">
        <v>320</v>
      </c>
      <c r="I17" s="17">
        <v>44</v>
      </c>
      <c r="J17" s="17">
        <v>300</v>
      </c>
      <c r="K17" s="17">
        <v>16</v>
      </c>
      <c r="L17" s="17" t="s">
        <v>29</v>
      </c>
      <c r="M17" s="17">
        <v>400</v>
      </c>
      <c r="N17" s="17">
        <v>0.2</v>
      </c>
      <c r="O17" s="31">
        <v>23.91</v>
      </c>
      <c r="P17" s="17">
        <v>1700000</v>
      </c>
      <c r="Q17" s="38"/>
    </row>
    <row r="18" spans="1:17" x14ac:dyDescent="0.3">
      <c r="A18" s="51">
        <v>45458</v>
      </c>
      <c r="B18" s="17">
        <f t="shared" si="0"/>
        <v>17920</v>
      </c>
      <c r="C18" s="31">
        <v>17.920000000000002</v>
      </c>
      <c r="D18" s="31">
        <v>7.5</v>
      </c>
      <c r="E18" s="31">
        <v>7.96</v>
      </c>
      <c r="F18" s="17">
        <v>165</v>
      </c>
      <c r="G18" s="17">
        <v>21</v>
      </c>
      <c r="H18" s="17">
        <v>320</v>
      </c>
      <c r="I18" s="17">
        <v>40</v>
      </c>
      <c r="J18" s="17">
        <v>300</v>
      </c>
      <c r="K18" s="17">
        <v>17</v>
      </c>
      <c r="L18" s="17" t="s">
        <v>29</v>
      </c>
      <c r="M18" s="17">
        <v>600</v>
      </c>
      <c r="N18" s="17">
        <v>0.2</v>
      </c>
      <c r="O18" s="31">
        <v>23.91</v>
      </c>
      <c r="P18" s="17">
        <v>1700000</v>
      </c>
      <c r="Q18" s="38"/>
    </row>
    <row r="19" spans="1:17" x14ac:dyDescent="0.3">
      <c r="A19" s="51">
        <v>45459</v>
      </c>
      <c r="B19" s="17">
        <f t="shared" si="0"/>
        <v>17490</v>
      </c>
      <c r="C19" s="31">
        <v>17.489999999999998</v>
      </c>
      <c r="D19" s="31">
        <v>7.54</v>
      </c>
      <c r="E19" s="31">
        <v>7.97</v>
      </c>
      <c r="F19" s="17">
        <v>160</v>
      </c>
      <c r="G19" s="17">
        <v>20</v>
      </c>
      <c r="H19" s="17">
        <v>328</v>
      </c>
      <c r="I19" s="17">
        <v>40</v>
      </c>
      <c r="J19" s="17">
        <v>332</v>
      </c>
      <c r="K19" s="17">
        <v>16</v>
      </c>
      <c r="L19" s="17" t="s">
        <v>29</v>
      </c>
      <c r="M19" s="17">
        <v>400</v>
      </c>
      <c r="N19" s="17">
        <v>0.2</v>
      </c>
      <c r="O19" s="31">
        <v>24.08</v>
      </c>
      <c r="P19" s="17">
        <v>1300000</v>
      </c>
      <c r="Q19" s="38"/>
    </row>
    <row r="20" spans="1:17" x14ac:dyDescent="0.3">
      <c r="A20" s="51">
        <v>45460</v>
      </c>
      <c r="B20" s="17">
        <f t="shared" si="0"/>
        <v>18840</v>
      </c>
      <c r="C20" s="31">
        <v>18.84</v>
      </c>
      <c r="D20" s="31">
        <v>7.66</v>
      </c>
      <c r="E20" s="31">
        <v>7.99</v>
      </c>
      <c r="F20" s="17">
        <v>160</v>
      </c>
      <c r="G20" s="17">
        <v>21</v>
      </c>
      <c r="H20" s="17">
        <v>304</v>
      </c>
      <c r="I20" s="17">
        <v>44</v>
      </c>
      <c r="J20" s="17">
        <v>340</v>
      </c>
      <c r="K20" s="17">
        <v>15</v>
      </c>
      <c r="L20" s="17" t="s">
        <v>29</v>
      </c>
      <c r="M20" s="17">
        <v>500</v>
      </c>
      <c r="N20" s="17">
        <v>0.2</v>
      </c>
      <c r="O20" s="31">
        <v>23.52</v>
      </c>
      <c r="P20" s="17">
        <v>1400000</v>
      </c>
      <c r="Q20" s="38"/>
    </row>
    <row r="21" spans="1:17" x14ac:dyDescent="0.3">
      <c r="A21" s="51">
        <v>45461</v>
      </c>
      <c r="B21" s="17">
        <f t="shared" si="0"/>
        <v>17320</v>
      </c>
      <c r="C21" s="31">
        <v>17.32</v>
      </c>
      <c r="D21" s="31">
        <v>7.61</v>
      </c>
      <c r="E21" s="31">
        <v>7.89</v>
      </c>
      <c r="F21" s="17">
        <v>180</v>
      </c>
      <c r="G21" s="17">
        <v>20</v>
      </c>
      <c r="H21" s="17">
        <v>332</v>
      </c>
      <c r="I21" s="17">
        <v>44</v>
      </c>
      <c r="J21" s="17">
        <v>310</v>
      </c>
      <c r="K21" s="17">
        <v>16</v>
      </c>
      <c r="L21" s="17" t="s">
        <v>29</v>
      </c>
      <c r="M21" s="17">
        <v>400</v>
      </c>
      <c r="N21" s="17">
        <v>0.2</v>
      </c>
      <c r="O21" s="31">
        <v>23.23</v>
      </c>
      <c r="P21" s="17">
        <v>1300000</v>
      </c>
      <c r="Q21" s="38"/>
    </row>
    <row r="22" spans="1:17" x14ac:dyDescent="0.3">
      <c r="A22" s="51">
        <v>45462</v>
      </c>
      <c r="B22" s="17">
        <f t="shared" si="0"/>
        <v>17650</v>
      </c>
      <c r="C22" s="31">
        <v>17.649999999999999</v>
      </c>
      <c r="D22" s="31">
        <v>7.41</v>
      </c>
      <c r="E22" s="31">
        <v>7.9</v>
      </c>
      <c r="F22" s="17">
        <v>170</v>
      </c>
      <c r="G22" s="17">
        <v>21</v>
      </c>
      <c r="H22" s="17">
        <v>320</v>
      </c>
      <c r="I22" s="17">
        <v>40</v>
      </c>
      <c r="J22" s="17">
        <v>310</v>
      </c>
      <c r="K22" s="17">
        <v>17</v>
      </c>
      <c r="L22" s="17" t="s">
        <v>29</v>
      </c>
      <c r="M22" s="17">
        <v>500</v>
      </c>
      <c r="N22" s="17">
        <v>0.2</v>
      </c>
      <c r="O22" s="31">
        <v>23.52</v>
      </c>
      <c r="P22" s="17">
        <v>1300000</v>
      </c>
      <c r="Q22" s="38"/>
    </row>
    <row r="23" spans="1:17" x14ac:dyDescent="0.3">
      <c r="A23" s="51">
        <v>45463</v>
      </c>
      <c r="B23" s="17">
        <f t="shared" si="0"/>
        <v>17260</v>
      </c>
      <c r="C23" s="31">
        <v>17.260000000000002</v>
      </c>
      <c r="D23" s="31">
        <v>7.3</v>
      </c>
      <c r="E23" s="31">
        <v>7.89</v>
      </c>
      <c r="F23" s="17">
        <v>170</v>
      </c>
      <c r="G23" s="17">
        <v>19</v>
      </c>
      <c r="H23" s="17">
        <v>336</v>
      </c>
      <c r="I23" s="17">
        <v>44</v>
      </c>
      <c r="J23" s="17">
        <v>330</v>
      </c>
      <c r="K23" s="17">
        <v>16</v>
      </c>
      <c r="L23" s="17" t="s">
        <v>29</v>
      </c>
      <c r="M23" s="17">
        <v>600</v>
      </c>
      <c r="N23" s="17">
        <v>0.2</v>
      </c>
      <c r="O23" s="31">
        <v>24.13</v>
      </c>
      <c r="P23" s="17">
        <v>1700000</v>
      </c>
      <c r="Q23" s="38"/>
    </row>
    <row r="24" spans="1:17" x14ac:dyDescent="0.3">
      <c r="A24" s="51">
        <v>45464</v>
      </c>
      <c r="B24" s="17">
        <f t="shared" si="0"/>
        <v>18070</v>
      </c>
      <c r="C24" s="31">
        <v>18.07</v>
      </c>
      <c r="D24" s="31">
        <v>7.33</v>
      </c>
      <c r="E24" s="31">
        <v>7.86</v>
      </c>
      <c r="F24" s="17">
        <v>175</v>
      </c>
      <c r="G24" s="17">
        <v>20</v>
      </c>
      <c r="H24" s="17">
        <v>344</v>
      </c>
      <c r="I24" s="17">
        <v>40</v>
      </c>
      <c r="J24" s="17">
        <v>360</v>
      </c>
      <c r="K24" s="17">
        <v>14</v>
      </c>
      <c r="L24" s="17" t="s">
        <v>29</v>
      </c>
      <c r="M24" s="17">
        <v>500</v>
      </c>
      <c r="N24" s="17">
        <v>0.2</v>
      </c>
      <c r="O24" s="31">
        <v>23.62</v>
      </c>
      <c r="P24" s="17">
        <v>1400000</v>
      </c>
      <c r="Q24" s="38"/>
    </row>
    <row r="25" spans="1:17" x14ac:dyDescent="0.3">
      <c r="A25" s="51">
        <v>45465</v>
      </c>
      <c r="B25" s="17">
        <f t="shared" si="0"/>
        <v>22610</v>
      </c>
      <c r="C25" s="31">
        <v>22.61</v>
      </c>
      <c r="D25" s="31">
        <v>7.32</v>
      </c>
      <c r="E25" s="31">
        <v>7.79</v>
      </c>
      <c r="F25" s="17">
        <v>180</v>
      </c>
      <c r="G25" s="17">
        <v>19</v>
      </c>
      <c r="H25" s="17">
        <v>400</v>
      </c>
      <c r="I25" s="17">
        <v>44</v>
      </c>
      <c r="J25" s="17">
        <v>372</v>
      </c>
      <c r="K25" s="17">
        <v>24</v>
      </c>
      <c r="L25" s="17" t="s">
        <v>29</v>
      </c>
      <c r="M25" s="17">
        <v>600</v>
      </c>
      <c r="N25" s="17">
        <v>0.2</v>
      </c>
      <c r="O25" s="31">
        <v>24.32</v>
      </c>
      <c r="P25" s="17">
        <v>1700000</v>
      </c>
      <c r="Q25" s="38"/>
    </row>
    <row r="26" spans="1:17" x14ac:dyDescent="0.3">
      <c r="A26" s="51">
        <v>45466</v>
      </c>
      <c r="B26" s="17">
        <f t="shared" si="0"/>
        <v>17540</v>
      </c>
      <c r="C26" s="31">
        <v>17.54</v>
      </c>
      <c r="D26" s="31">
        <v>7.56</v>
      </c>
      <c r="E26" s="31">
        <v>7.81</v>
      </c>
      <c r="F26" s="17">
        <v>175</v>
      </c>
      <c r="G26" s="17">
        <v>20</v>
      </c>
      <c r="H26" s="17">
        <v>344</v>
      </c>
      <c r="I26" s="17">
        <v>40</v>
      </c>
      <c r="J26" s="17">
        <v>430</v>
      </c>
      <c r="K26" s="17">
        <v>23</v>
      </c>
      <c r="L26" s="17" t="s">
        <v>29</v>
      </c>
      <c r="M26" s="17">
        <v>500</v>
      </c>
      <c r="N26" s="17">
        <v>0.3</v>
      </c>
      <c r="O26" s="31">
        <v>24.13</v>
      </c>
      <c r="P26" s="17">
        <v>1400000</v>
      </c>
      <c r="Q26" s="38"/>
    </row>
    <row r="27" spans="1:17" x14ac:dyDescent="0.3">
      <c r="A27" s="51">
        <v>45467</v>
      </c>
      <c r="B27" s="17">
        <f t="shared" si="0"/>
        <v>17360</v>
      </c>
      <c r="C27" s="31">
        <v>17.36</v>
      </c>
      <c r="D27" s="31">
        <v>7.67</v>
      </c>
      <c r="E27" s="31">
        <v>7.86</v>
      </c>
      <c r="F27" s="17">
        <v>165</v>
      </c>
      <c r="G27" s="17">
        <v>19</v>
      </c>
      <c r="H27" s="17">
        <v>340</v>
      </c>
      <c r="I27" s="17">
        <v>40</v>
      </c>
      <c r="J27" s="17">
        <v>390</v>
      </c>
      <c r="K27" s="17">
        <v>17</v>
      </c>
      <c r="L27" s="17" t="s">
        <v>29</v>
      </c>
      <c r="M27" s="17">
        <v>400</v>
      </c>
      <c r="N27" s="17">
        <v>0.3</v>
      </c>
      <c r="O27" s="31">
        <v>22.32</v>
      </c>
      <c r="P27" s="17">
        <v>1300000</v>
      </c>
      <c r="Q27" s="38"/>
    </row>
    <row r="28" spans="1:17" x14ac:dyDescent="0.3">
      <c r="A28" s="51">
        <v>45468</v>
      </c>
      <c r="B28" s="17">
        <f t="shared" si="0"/>
        <v>19860</v>
      </c>
      <c r="C28" s="31">
        <v>19.86</v>
      </c>
      <c r="D28" s="31">
        <v>7.72</v>
      </c>
      <c r="E28" s="31">
        <v>7.87</v>
      </c>
      <c r="F28" s="17">
        <v>165</v>
      </c>
      <c r="G28" s="17">
        <v>21</v>
      </c>
      <c r="H28" s="17">
        <v>316</v>
      </c>
      <c r="I28" s="17">
        <v>44</v>
      </c>
      <c r="J28" s="17">
        <v>330</v>
      </c>
      <c r="K28" s="17">
        <v>18</v>
      </c>
      <c r="L28" s="17" t="s">
        <v>29</v>
      </c>
      <c r="M28" s="17">
        <v>500</v>
      </c>
      <c r="N28" s="17">
        <v>0.3</v>
      </c>
      <c r="O28" s="31">
        <v>24.32</v>
      </c>
      <c r="P28" s="17">
        <v>1400000</v>
      </c>
      <c r="Q28" s="38"/>
    </row>
    <row r="29" spans="1:17" x14ac:dyDescent="0.3">
      <c r="A29" s="51">
        <v>45469</v>
      </c>
      <c r="B29" s="17">
        <f t="shared" si="0"/>
        <v>24410</v>
      </c>
      <c r="C29" s="31">
        <v>24.41</v>
      </c>
      <c r="D29" s="31">
        <v>7.67</v>
      </c>
      <c r="E29" s="31">
        <v>7.8</v>
      </c>
      <c r="F29" s="17">
        <v>175</v>
      </c>
      <c r="G29" s="17">
        <v>20</v>
      </c>
      <c r="H29" s="17">
        <v>360</v>
      </c>
      <c r="I29" s="17">
        <v>44</v>
      </c>
      <c r="J29" s="17">
        <v>310</v>
      </c>
      <c r="K29" s="17">
        <v>23</v>
      </c>
      <c r="L29" s="17" t="s">
        <v>29</v>
      </c>
      <c r="M29" s="17">
        <v>400</v>
      </c>
      <c r="N29" s="17">
        <v>0.2</v>
      </c>
      <c r="O29" s="31">
        <v>23.91</v>
      </c>
      <c r="P29" s="17">
        <v>1300000</v>
      </c>
      <c r="Q29" s="38"/>
    </row>
    <row r="30" spans="1:17" x14ac:dyDescent="0.3">
      <c r="A30" s="51">
        <v>45470</v>
      </c>
      <c r="B30" s="17">
        <f t="shared" si="0"/>
        <v>18640</v>
      </c>
      <c r="C30" s="31">
        <v>18.64</v>
      </c>
      <c r="D30" s="31">
        <v>7.59</v>
      </c>
      <c r="E30" s="31">
        <v>7.84</v>
      </c>
      <c r="F30" s="17">
        <v>175</v>
      </c>
      <c r="G30" s="17">
        <v>21</v>
      </c>
      <c r="H30" s="17">
        <v>348</v>
      </c>
      <c r="I30" s="17">
        <v>40</v>
      </c>
      <c r="J30" s="17">
        <v>301</v>
      </c>
      <c r="K30" s="17">
        <v>17</v>
      </c>
      <c r="L30" s="17" t="s">
        <v>29</v>
      </c>
      <c r="M30" s="17">
        <v>600</v>
      </c>
      <c r="N30" s="17">
        <v>0.3</v>
      </c>
      <c r="O30" s="31">
        <v>24.21</v>
      </c>
      <c r="P30" s="17">
        <v>1400000</v>
      </c>
      <c r="Q30" s="38"/>
    </row>
    <row r="31" spans="1:17" x14ac:dyDescent="0.3">
      <c r="A31" s="51">
        <v>45471</v>
      </c>
      <c r="B31" s="17">
        <f t="shared" si="0"/>
        <v>18240</v>
      </c>
      <c r="C31" s="31">
        <v>18.239999999999998</v>
      </c>
      <c r="D31" s="31">
        <v>7.37</v>
      </c>
      <c r="E31" s="31">
        <v>7.85</v>
      </c>
      <c r="F31" s="17">
        <v>165</v>
      </c>
      <c r="G31" s="17">
        <v>20</v>
      </c>
      <c r="H31" s="17">
        <v>324</v>
      </c>
      <c r="I31" s="17">
        <v>40</v>
      </c>
      <c r="J31" s="17">
        <v>360</v>
      </c>
      <c r="K31" s="17">
        <v>15</v>
      </c>
      <c r="L31" s="17" t="s">
        <v>29</v>
      </c>
      <c r="M31" s="17">
        <v>400</v>
      </c>
      <c r="N31" s="17">
        <v>0.3</v>
      </c>
      <c r="O31" s="31">
        <v>24.12</v>
      </c>
      <c r="P31" s="17">
        <v>1300000</v>
      </c>
      <c r="Q31" s="38"/>
    </row>
    <row r="32" spans="1:17" x14ac:dyDescent="0.3">
      <c r="A32" s="51">
        <v>45472</v>
      </c>
      <c r="B32" s="17">
        <f t="shared" si="0"/>
        <v>14550</v>
      </c>
      <c r="C32" s="31">
        <v>14.55</v>
      </c>
      <c r="D32" s="31">
        <v>7.41</v>
      </c>
      <c r="E32" s="31">
        <v>7.83</v>
      </c>
      <c r="F32" s="17">
        <v>170</v>
      </c>
      <c r="G32" s="17">
        <v>20</v>
      </c>
      <c r="H32" s="17">
        <v>336</v>
      </c>
      <c r="I32" s="17">
        <v>40</v>
      </c>
      <c r="J32" s="17">
        <v>310</v>
      </c>
      <c r="K32" s="17">
        <v>16</v>
      </c>
      <c r="L32" s="17" t="s">
        <v>29</v>
      </c>
      <c r="M32" s="17">
        <v>500</v>
      </c>
      <c r="N32" s="17">
        <v>0.3</v>
      </c>
      <c r="O32" s="31">
        <v>23.92</v>
      </c>
      <c r="P32" s="17">
        <v>1400000</v>
      </c>
      <c r="Q32" s="38"/>
    </row>
    <row r="33" spans="1:17" ht="15" thickBot="1" x14ac:dyDescent="0.35">
      <c r="A33" s="58">
        <v>45473</v>
      </c>
      <c r="B33" s="60">
        <f t="shared" si="0"/>
        <v>19650</v>
      </c>
      <c r="C33" s="59">
        <v>19.649999999999999</v>
      </c>
      <c r="D33" s="59">
        <v>7.3</v>
      </c>
      <c r="E33" s="59">
        <v>7.87</v>
      </c>
      <c r="F33" s="60">
        <v>175</v>
      </c>
      <c r="G33" s="60">
        <v>21</v>
      </c>
      <c r="H33" s="60">
        <v>320</v>
      </c>
      <c r="I33" s="60">
        <v>44</v>
      </c>
      <c r="J33" s="60">
        <v>340</v>
      </c>
      <c r="K33" s="60">
        <v>20</v>
      </c>
      <c r="L33" s="60" t="s">
        <v>29</v>
      </c>
      <c r="M33" s="60">
        <v>400</v>
      </c>
      <c r="N33" s="60">
        <v>0.3</v>
      </c>
      <c r="O33" s="59">
        <v>24.13</v>
      </c>
      <c r="P33" s="60">
        <v>1700000</v>
      </c>
      <c r="Q33" s="61"/>
    </row>
    <row r="34" spans="1:17" ht="15" thickBot="1" x14ac:dyDescent="0.35">
      <c r="A34" s="10" t="s">
        <v>24</v>
      </c>
      <c r="B34" s="11">
        <f>AVERAGE(B4:B33)</f>
        <v>17705.333333333332</v>
      </c>
      <c r="C34" s="11">
        <f t="shared" ref="C34:P34" si="1">AVERAGE(C4:C33)</f>
        <v>17.705333333333336</v>
      </c>
      <c r="D34" s="11">
        <f t="shared" si="1"/>
        <v>7.5546666666666678</v>
      </c>
      <c r="E34" s="11">
        <f t="shared" si="1"/>
        <v>7.8949999999999996</v>
      </c>
      <c r="F34" s="11">
        <f t="shared" si="1"/>
        <v>166.5</v>
      </c>
      <c r="G34" s="11">
        <f t="shared" si="1"/>
        <v>20.2</v>
      </c>
      <c r="H34" s="11">
        <f t="shared" si="1"/>
        <v>326.39999999999998</v>
      </c>
      <c r="I34" s="11">
        <f t="shared" si="1"/>
        <v>42</v>
      </c>
      <c r="J34" s="11">
        <f t="shared" si="1"/>
        <v>315.26666666666665</v>
      </c>
      <c r="K34" s="11">
        <f t="shared" si="1"/>
        <v>19.333333333333332</v>
      </c>
      <c r="L34" s="11"/>
      <c r="M34" s="11">
        <f t="shared" si="1"/>
        <v>483.33333333333331</v>
      </c>
      <c r="N34" s="11">
        <f t="shared" si="1"/>
        <v>0.25333333333333335</v>
      </c>
      <c r="O34" s="11">
        <f t="shared" si="1"/>
        <v>23.822333333333336</v>
      </c>
      <c r="P34" s="11">
        <f t="shared" si="1"/>
        <v>1443333.3333333333</v>
      </c>
      <c r="Q34" s="18"/>
    </row>
    <row r="35" spans="1:17" x14ac:dyDescent="0.3">
      <c r="C35" s="45">
        <f>SUM(C4:C33)</f>
        <v>531.16000000000008</v>
      </c>
    </row>
    <row r="40" spans="1:17" ht="40.799999999999997" customHeight="1" x14ac:dyDescent="0.3">
      <c r="A40" s="70" t="s">
        <v>25</v>
      </c>
      <c r="B40" s="70"/>
      <c r="C40" s="69" t="s">
        <v>26</v>
      </c>
      <c r="D40" s="69"/>
      <c r="E40" s="69"/>
      <c r="F40" s="69"/>
      <c r="G40" s="69"/>
      <c r="H40" s="69"/>
      <c r="I40" s="69"/>
      <c r="J40" s="69"/>
      <c r="K40" s="69"/>
      <c r="L40" s="69"/>
      <c r="M40" s="69"/>
      <c r="N40" s="69"/>
      <c r="O40" s="69"/>
      <c r="P40" s="69"/>
      <c r="Q40" s="69"/>
    </row>
    <row r="42" spans="1:17" x14ac:dyDescent="0.3">
      <c r="A42" s="12" t="s">
        <v>27</v>
      </c>
      <c r="B42" s="13">
        <f>MIN(B4:B33)</f>
        <v>14550</v>
      </c>
      <c r="C42" s="13">
        <f t="shared" ref="C42:P42" si="2">MIN(C4:C33)</f>
        <v>14.55</v>
      </c>
      <c r="D42" s="13">
        <f t="shared" si="2"/>
        <v>7.3</v>
      </c>
      <c r="E42" s="13">
        <f t="shared" si="2"/>
        <v>7.69</v>
      </c>
      <c r="F42" s="13">
        <f t="shared" si="2"/>
        <v>155</v>
      </c>
      <c r="G42" s="13">
        <f t="shared" si="2"/>
        <v>19</v>
      </c>
      <c r="H42" s="13">
        <f t="shared" si="2"/>
        <v>304</v>
      </c>
      <c r="I42" s="13">
        <f t="shared" si="2"/>
        <v>40</v>
      </c>
      <c r="J42" s="13">
        <f t="shared" si="2"/>
        <v>210</v>
      </c>
      <c r="K42" s="13">
        <f t="shared" si="2"/>
        <v>14</v>
      </c>
      <c r="L42" s="13"/>
      <c r="M42" s="13">
        <f t="shared" si="2"/>
        <v>400</v>
      </c>
      <c r="N42" s="13">
        <f t="shared" si="2"/>
        <v>0.2</v>
      </c>
      <c r="O42" s="13">
        <f t="shared" si="2"/>
        <v>22.32</v>
      </c>
      <c r="P42" s="13">
        <f t="shared" si="2"/>
        <v>1300000</v>
      </c>
      <c r="Q42" s="13"/>
    </row>
    <row r="43" spans="1:17" x14ac:dyDescent="0.3">
      <c r="A43" s="12"/>
    </row>
    <row r="44" spans="1:17" x14ac:dyDescent="0.3">
      <c r="A44" s="12" t="s">
        <v>28</v>
      </c>
      <c r="B44" s="13">
        <f t="shared" ref="B44" si="3">MAX(B4:B33)</f>
        <v>24410</v>
      </c>
      <c r="C44" s="13">
        <f t="shared" ref="C44:P44" si="4">MAX(C4:C33)</f>
        <v>24.41</v>
      </c>
      <c r="D44" s="13">
        <f t="shared" si="4"/>
        <v>7.72</v>
      </c>
      <c r="E44" s="13">
        <f t="shared" si="4"/>
        <v>7.99</v>
      </c>
      <c r="F44" s="13">
        <f t="shared" si="4"/>
        <v>180</v>
      </c>
      <c r="G44" s="13">
        <f t="shared" si="4"/>
        <v>22</v>
      </c>
      <c r="H44" s="13">
        <f t="shared" si="4"/>
        <v>400</v>
      </c>
      <c r="I44" s="13">
        <f t="shared" si="4"/>
        <v>44</v>
      </c>
      <c r="J44" s="13">
        <f t="shared" si="4"/>
        <v>430</v>
      </c>
      <c r="K44" s="13">
        <f t="shared" si="4"/>
        <v>28</v>
      </c>
      <c r="L44" s="13"/>
      <c r="M44" s="13">
        <f t="shared" si="4"/>
        <v>600</v>
      </c>
      <c r="N44" s="13">
        <f t="shared" si="4"/>
        <v>0.3</v>
      </c>
      <c r="O44" s="13">
        <f t="shared" si="4"/>
        <v>24.32</v>
      </c>
      <c r="P44" s="13">
        <f t="shared" si="4"/>
        <v>1700000</v>
      </c>
      <c r="Q44" s="13"/>
    </row>
  </sheetData>
  <mergeCells count="12">
    <mergeCell ref="A40:B40"/>
    <mergeCell ref="A1:Q1"/>
    <mergeCell ref="A2:A3"/>
    <mergeCell ref="B2:C2"/>
    <mergeCell ref="D2:E2"/>
    <mergeCell ref="F2:G2"/>
    <mergeCell ref="H2:I2"/>
    <mergeCell ref="J2:K2"/>
    <mergeCell ref="L2:M2"/>
    <mergeCell ref="O2:P2"/>
    <mergeCell ref="Q2:Q3"/>
    <mergeCell ref="C40:Q40"/>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1431-CE13-4A59-AC42-C75073563E32}">
  <sheetPr>
    <tabColor rgb="FF92D050"/>
  </sheetPr>
  <dimension ref="A1:AT44"/>
  <sheetViews>
    <sheetView tabSelected="1" zoomScale="83" zoomScaleNormal="100" workbookViewId="0">
      <selection activeCell="N31" sqref="N31"/>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1.109375" bestFit="1" customWidth="1"/>
    <col min="17" max="17" width="40.88671875" customWidth="1"/>
  </cols>
  <sheetData>
    <row r="1" spans="1:46" ht="69.75" customHeight="1" thickBot="1" x14ac:dyDescent="0.6">
      <c r="A1" s="71" t="s">
        <v>33</v>
      </c>
      <c r="B1" s="72"/>
      <c r="C1" s="72"/>
      <c r="D1" s="72"/>
      <c r="E1" s="72"/>
      <c r="F1" s="72"/>
      <c r="G1" s="72"/>
      <c r="H1" s="73"/>
      <c r="I1" s="73"/>
      <c r="J1" s="72"/>
      <c r="K1" s="72"/>
      <c r="L1" s="72"/>
      <c r="M1" s="72"/>
      <c r="N1" s="72"/>
      <c r="O1" s="72"/>
      <c r="P1" s="72"/>
      <c r="Q1" s="7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75" t="s">
        <v>0</v>
      </c>
      <c r="B2" s="77" t="s">
        <v>34</v>
      </c>
      <c r="C2" s="78"/>
      <c r="D2" s="79" t="s">
        <v>1</v>
      </c>
      <c r="E2" s="80"/>
      <c r="F2" s="81" t="s">
        <v>2</v>
      </c>
      <c r="G2" s="82"/>
      <c r="H2" s="83" t="s">
        <v>3</v>
      </c>
      <c r="I2" s="84"/>
      <c r="J2" s="85" t="s">
        <v>4</v>
      </c>
      <c r="K2" s="82"/>
      <c r="L2" s="86" t="s">
        <v>5</v>
      </c>
      <c r="M2" s="82"/>
      <c r="N2" s="2" t="s">
        <v>6</v>
      </c>
      <c r="O2" s="86" t="s">
        <v>7</v>
      </c>
      <c r="P2" s="87"/>
      <c r="Q2" s="88"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89"/>
      <c r="B3" s="19" t="s">
        <v>9</v>
      </c>
      <c r="C3" s="20" t="s">
        <v>10</v>
      </c>
      <c r="D3" s="21" t="s">
        <v>11</v>
      </c>
      <c r="E3" s="21" t="s">
        <v>21</v>
      </c>
      <c r="F3" s="39" t="s">
        <v>12</v>
      </c>
      <c r="G3" s="40" t="s">
        <v>22</v>
      </c>
      <c r="H3" s="24" t="s">
        <v>13</v>
      </c>
      <c r="I3" s="24" t="s">
        <v>14</v>
      </c>
      <c r="J3" s="25" t="s">
        <v>15</v>
      </c>
      <c r="K3" s="25" t="s">
        <v>23</v>
      </c>
      <c r="L3" s="27" t="s">
        <v>16</v>
      </c>
      <c r="M3" s="27" t="s">
        <v>17</v>
      </c>
      <c r="N3" s="27" t="s">
        <v>18</v>
      </c>
      <c r="O3" s="27" t="s">
        <v>19</v>
      </c>
      <c r="P3" s="27" t="s">
        <v>20</v>
      </c>
      <c r="Q3" s="89"/>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63.6" customHeight="1" x14ac:dyDescent="0.3">
      <c r="A4" s="44">
        <v>45444</v>
      </c>
      <c r="B4" s="33">
        <f>C4*1000</f>
        <v>9530</v>
      </c>
      <c r="C4" s="42">
        <v>9.5299999999999994</v>
      </c>
      <c r="D4" s="42">
        <v>7.83</v>
      </c>
      <c r="E4" s="42">
        <v>7.68</v>
      </c>
      <c r="F4" s="28">
        <v>180</v>
      </c>
      <c r="G4" s="28">
        <v>16</v>
      </c>
      <c r="H4" s="28">
        <v>364</v>
      </c>
      <c r="I4" s="28">
        <v>44</v>
      </c>
      <c r="J4" s="28">
        <v>295</v>
      </c>
      <c r="K4" s="28">
        <v>19</v>
      </c>
      <c r="L4" s="28" t="s">
        <v>29</v>
      </c>
      <c r="M4" s="28">
        <v>500</v>
      </c>
      <c r="N4" s="28">
        <v>0.3</v>
      </c>
      <c r="O4" s="42">
        <v>23.18</v>
      </c>
      <c r="P4" s="52">
        <v>1300000</v>
      </c>
      <c r="Q4" s="98" t="s">
        <v>41</v>
      </c>
    </row>
    <row r="5" spans="1:46" ht="63.6" customHeight="1" x14ac:dyDescent="0.3">
      <c r="A5" s="50">
        <v>45445</v>
      </c>
      <c r="B5" s="17">
        <f t="shared" ref="B5:B33" si="0">C5*1000</f>
        <v>9540</v>
      </c>
      <c r="C5" s="31">
        <v>9.5399999999999991</v>
      </c>
      <c r="D5" s="43">
        <v>7.77</v>
      </c>
      <c r="E5" s="43">
        <v>7.69</v>
      </c>
      <c r="F5" s="16">
        <v>160</v>
      </c>
      <c r="G5" s="16">
        <v>14</v>
      </c>
      <c r="H5" s="16">
        <v>344</v>
      </c>
      <c r="I5" s="16">
        <v>40</v>
      </c>
      <c r="J5" s="16">
        <v>290</v>
      </c>
      <c r="K5" s="16">
        <v>20</v>
      </c>
      <c r="L5" s="17" t="s">
        <v>29</v>
      </c>
      <c r="M5" s="16">
        <v>400</v>
      </c>
      <c r="N5" s="17">
        <v>0.3</v>
      </c>
      <c r="O5" s="43">
        <v>24.46</v>
      </c>
      <c r="P5" s="53">
        <v>1400000</v>
      </c>
      <c r="Q5" s="95"/>
    </row>
    <row r="6" spans="1:46" ht="63.6" customHeight="1" x14ac:dyDescent="0.3">
      <c r="A6" s="50">
        <v>45446</v>
      </c>
      <c r="B6" s="17">
        <f t="shared" si="0"/>
        <v>9200</v>
      </c>
      <c r="C6" s="31">
        <v>9.1999999999999993</v>
      </c>
      <c r="D6" s="43">
        <v>7.86</v>
      </c>
      <c r="E6" s="43">
        <v>7.73</v>
      </c>
      <c r="F6" s="16">
        <v>165</v>
      </c>
      <c r="G6" s="16">
        <v>16</v>
      </c>
      <c r="H6" s="16">
        <v>348</v>
      </c>
      <c r="I6" s="16">
        <v>44</v>
      </c>
      <c r="J6" s="16">
        <v>285</v>
      </c>
      <c r="K6" s="16">
        <v>18</v>
      </c>
      <c r="L6" s="17" t="s">
        <v>29</v>
      </c>
      <c r="M6" s="16">
        <v>600</v>
      </c>
      <c r="N6" s="17">
        <v>0.3</v>
      </c>
      <c r="O6" s="43">
        <v>23.48</v>
      </c>
      <c r="P6" s="53">
        <v>1700000</v>
      </c>
      <c r="Q6" s="95"/>
    </row>
    <row r="7" spans="1:46" ht="63.6" customHeight="1" x14ac:dyDescent="0.3">
      <c r="A7" s="50">
        <v>45447</v>
      </c>
      <c r="B7" s="17">
        <f t="shared" si="0"/>
        <v>9230</v>
      </c>
      <c r="C7" s="31">
        <v>9.23</v>
      </c>
      <c r="D7" s="43">
        <v>7.8</v>
      </c>
      <c r="E7" s="43">
        <v>7.76</v>
      </c>
      <c r="F7" s="16">
        <v>160</v>
      </c>
      <c r="G7" s="16">
        <v>15</v>
      </c>
      <c r="H7" s="16">
        <v>340</v>
      </c>
      <c r="I7" s="16">
        <v>40</v>
      </c>
      <c r="J7" s="16">
        <v>310</v>
      </c>
      <c r="K7" s="16">
        <v>17</v>
      </c>
      <c r="L7" s="17" t="s">
        <v>29</v>
      </c>
      <c r="M7" s="16">
        <v>700</v>
      </c>
      <c r="N7" s="17">
        <v>0.3</v>
      </c>
      <c r="O7" s="43">
        <v>23.88</v>
      </c>
      <c r="P7" s="53">
        <v>1100000</v>
      </c>
      <c r="Q7" s="95"/>
    </row>
    <row r="8" spans="1:46" ht="63.6" customHeight="1" x14ac:dyDescent="0.3">
      <c r="A8" s="50">
        <v>45448</v>
      </c>
      <c r="B8" s="17">
        <f t="shared" si="0"/>
        <v>9130</v>
      </c>
      <c r="C8" s="31">
        <v>9.1300000000000008</v>
      </c>
      <c r="D8" s="31">
        <v>7.78</v>
      </c>
      <c r="E8" s="31">
        <v>7.7</v>
      </c>
      <c r="F8" s="17">
        <v>165</v>
      </c>
      <c r="G8" s="17">
        <v>16</v>
      </c>
      <c r="H8" s="17">
        <v>344</v>
      </c>
      <c r="I8" s="17">
        <v>44</v>
      </c>
      <c r="J8" s="17">
        <v>289</v>
      </c>
      <c r="K8" s="17">
        <v>19</v>
      </c>
      <c r="L8" s="17" t="s">
        <v>29</v>
      </c>
      <c r="M8" s="16">
        <v>500</v>
      </c>
      <c r="N8" s="17">
        <v>0.3</v>
      </c>
      <c r="O8" s="43">
        <v>24.63</v>
      </c>
      <c r="P8" s="53">
        <v>1400000</v>
      </c>
      <c r="Q8" s="95"/>
    </row>
    <row r="9" spans="1:46" ht="63.6" customHeight="1" x14ac:dyDescent="0.3">
      <c r="A9" s="50">
        <v>45449</v>
      </c>
      <c r="B9" s="17">
        <f t="shared" si="0"/>
        <v>10500</v>
      </c>
      <c r="C9" s="31">
        <v>10.5</v>
      </c>
      <c r="D9" s="31">
        <v>7.79</v>
      </c>
      <c r="E9" s="31">
        <v>7.69</v>
      </c>
      <c r="F9" s="17">
        <v>155</v>
      </c>
      <c r="G9" s="17">
        <v>16</v>
      </c>
      <c r="H9" s="17">
        <v>336</v>
      </c>
      <c r="I9" s="17">
        <v>40</v>
      </c>
      <c r="J9" s="17">
        <v>307</v>
      </c>
      <c r="K9" s="17">
        <v>18</v>
      </c>
      <c r="L9" s="17" t="s">
        <v>29</v>
      </c>
      <c r="M9" s="16">
        <v>400</v>
      </c>
      <c r="N9" s="17">
        <v>0.2</v>
      </c>
      <c r="O9" s="43">
        <v>24.18</v>
      </c>
      <c r="P9" s="53">
        <v>1300000</v>
      </c>
      <c r="Q9" s="97"/>
    </row>
    <row r="10" spans="1:46" ht="16.2" customHeight="1" x14ac:dyDescent="0.3">
      <c r="A10" s="50">
        <v>45450</v>
      </c>
      <c r="B10" s="17">
        <f t="shared" si="0"/>
        <v>7600</v>
      </c>
      <c r="C10" s="31">
        <v>7.6</v>
      </c>
      <c r="D10" s="31">
        <v>7.84</v>
      </c>
      <c r="E10" s="31">
        <v>7.7</v>
      </c>
      <c r="F10" s="17">
        <v>160</v>
      </c>
      <c r="G10" s="17">
        <v>15</v>
      </c>
      <c r="H10" s="17">
        <v>340</v>
      </c>
      <c r="I10" s="17">
        <v>36</v>
      </c>
      <c r="J10" s="17">
        <v>297</v>
      </c>
      <c r="K10" s="17">
        <v>17</v>
      </c>
      <c r="L10" s="17" t="s">
        <v>29</v>
      </c>
      <c r="M10" s="16">
        <v>600</v>
      </c>
      <c r="N10" s="17">
        <v>0.2</v>
      </c>
      <c r="O10" s="43">
        <v>23.77</v>
      </c>
      <c r="P10" s="53">
        <v>1200000</v>
      </c>
      <c r="Q10" s="94" t="s">
        <v>40</v>
      </c>
    </row>
    <row r="11" spans="1:46" ht="16.2" customHeight="1" x14ac:dyDescent="0.3">
      <c r="A11" s="50">
        <v>45451</v>
      </c>
      <c r="B11" s="17">
        <f t="shared" si="0"/>
        <v>0</v>
      </c>
      <c r="C11" s="31">
        <v>0</v>
      </c>
      <c r="D11" s="67" t="s">
        <v>37</v>
      </c>
      <c r="E11" s="67" t="s">
        <v>37</v>
      </c>
      <c r="F11" s="67" t="s">
        <v>37</v>
      </c>
      <c r="G11" s="67" t="s">
        <v>37</v>
      </c>
      <c r="H11" s="67" t="s">
        <v>37</v>
      </c>
      <c r="I11" s="67" t="s">
        <v>37</v>
      </c>
      <c r="J11" s="67" t="s">
        <v>37</v>
      </c>
      <c r="K11" s="67" t="s">
        <v>37</v>
      </c>
      <c r="L11" s="17" t="s">
        <v>29</v>
      </c>
      <c r="M11" s="68" t="s">
        <v>37</v>
      </c>
      <c r="N11" s="68" t="s">
        <v>37</v>
      </c>
      <c r="O11" s="68" t="s">
        <v>37</v>
      </c>
      <c r="P11" s="68" t="s">
        <v>37</v>
      </c>
      <c r="Q11" s="95"/>
    </row>
    <row r="12" spans="1:46" ht="16.2" customHeight="1" x14ac:dyDescent="0.3">
      <c r="A12" s="50">
        <v>45452</v>
      </c>
      <c r="B12" s="17">
        <f t="shared" si="0"/>
        <v>0</v>
      </c>
      <c r="C12" s="31">
        <v>0</v>
      </c>
      <c r="D12" s="67" t="s">
        <v>37</v>
      </c>
      <c r="E12" s="67" t="s">
        <v>37</v>
      </c>
      <c r="F12" s="67" t="s">
        <v>37</v>
      </c>
      <c r="G12" s="67" t="s">
        <v>37</v>
      </c>
      <c r="H12" s="67" t="s">
        <v>37</v>
      </c>
      <c r="I12" s="67" t="s">
        <v>37</v>
      </c>
      <c r="J12" s="67" t="s">
        <v>37</v>
      </c>
      <c r="K12" s="67" t="s">
        <v>37</v>
      </c>
      <c r="L12" s="17" t="s">
        <v>29</v>
      </c>
      <c r="M12" s="68" t="s">
        <v>37</v>
      </c>
      <c r="N12" s="68" t="s">
        <v>37</v>
      </c>
      <c r="O12" s="68" t="s">
        <v>37</v>
      </c>
      <c r="P12" s="68" t="s">
        <v>37</v>
      </c>
      <c r="Q12" s="95"/>
    </row>
    <row r="13" spans="1:46" ht="16.2" customHeight="1" x14ac:dyDescent="0.3">
      <c r="A13" s="50">
        <v>45453</v>
      </c>
      <c r="B13" s="17">
        <f t="shared" si="0"/>
        <v>0</v>
      </c>
      <c r="C13" s="31">
        <v>0</v>
      </c>
      <c r="D13" s="67" t="s">
        <v>37</v>
      </c>
      <c r="E13" s="67" t="s">
        <v>37</v>
      </c>
      <c r="F13" s="67" t="s">
        <v>37</v>
      </c>
      <c r="G13" s="67" t="s">
        <v>37</v>
      </c>
      <c r="H13" s="67" t="s">
        <v>37</v>
      </c>
      <c r="I13" s="67" t="s">
        <v>37</v>
      </c>
      <c r="J13" s="67" t="s">
        <v>37</v>
      </c>
      <c r="K13" s="67" t="s">
        <v>37</v>
      </c>
      <c r="L13" s="17" t="s">
        <v>29</v>
      </c>
      <c r="M13" s="68" t="s">
        <v>37</v>
      </c>
      <c r="N13" s="68" t="s">
        <v>37</v>
      </c>
      <c r="O13" s="68" t="s">
        <v>37</v>
      </c>
      <c r="P13" s="68" t="s">
        <v>37</v>
      </c>
      <c r="Q13" s="95"/>
    </row>
    <row r="14" spans="1:46" ht="16.2" customHeight="1" x14ac:dyDescent="0.3">
      <c r="A14" s="50">
        <v>45454</v>
      </c>
      <c r="B14" s="17">
        <f t="shared" si="0"/>
        <v>0</v>
      </c>
      <c r="C14" s="31">
        <v>0</v>
      </c>
      <c r="D14" s="67" t="s">
        <v>37</v>
      </c>
      <c r="E14" s="67" t="s">
        <v>37</v>
      </c>
      <c r="F14" s="67" t="s">
        <v>37</v>
      </c>
      <c r="G14" s="67" t="s">
        <v>37</v>
      </c>
      <c r="H14" s="67" t="s">
        <v>37</v>
      </c>
      <c r="I14" s="67" t="s">
        <v>37</v>
      </c>
      <c r="J14" s="67" t="s">
        <v>37</v>
      </c>
      <c r="K14" s="67" t="s">
        <v>37</v>
      </c>
      <c r="L14" s="17" t="s">
        <v>29</v>
      </c>
      <c r="M14" s="68" t="s">
        <v>37</v>
      </c>
      <c r="N14" s="68" t="s">
        <v>37</v>
      </c>
      <c r="O14" s="68" t="s">
        <v>37</v>
      </c>
      <c r="P14" s="68" t="s">
        <v>37</v>
      </c>
      <c r="Q14" s="95"/>
    </row>
    <row r="15" spans="1:46" ht="16.2" customHeight="1" x14ac:dyDescent="0.3">
      <c r="A15" s="50">
        <v>45455</v>
      </c>
      <c r="B15" s="17">
        <f t="shared" si="0"/>
        <v>5480</v>
      </c>
      <c r="C15" s="31">
        <v>5.48</v>
      </c>
      <c r="D15" s="31">
        <v>7.73</v>
      </c>
      <c r="E15" s="31">
        <v>7.65</v>
      </c>
      <c r="F15" s="17">
        <v>160</v>
      </c>
      <c r="G15" s="17">
        <v>17</v>
      </c>
      <c r="H15" s="17">
        <v>344</v>
      </c>
      <c r="I15" s="17">
        <v>32</v>
      </c>
      <c r="J15" s="17">
        <v>310</v>
      </c>
      <c r="K15" s="17">
        <v>18</v>
      </c>
      <c r="L15" s="17" t="s">
        <v>29</v>
      </c>
      <c r="M15" s="16">
        <v>500</v>
      </c>
      <c r="N15" s="17">
        <v>0.2</v>
      </c>
      <c r="O15" s="43">
        <v>23.45</v>
      </c>
      <c r="P15" s="53">
        <v>1100000</v>
      </c>
      <c r="Q15" s="97"/>
    </row>
    <row r="16" spans="1:46" ht="22.2" customHeight="1" x14ac:dyDescent="0.3">
      <c r="A16" s="50">
        <v>45456</v>
      </c>
      <c r="B16" s="17">
        <f t="shared" si="0"/>
        <v>11420</v>
      </c>
      <c r="C16" s="31">
        <v>11.42</v>
      </c>
      <c r="D16" s="31">
        <v>7.85</v>
      </c>
      <c r="E16" s="31">
        <v>7.77</v>
      </c>
      <c r="F16" s="17">
        <v>165</v>
      </c>
      <c r="G16" s="17">
        <v>16</v>
      </c>
      <c r="H16" s="17">
        <v>336</v>
      </c>
      <c r="I16" s="17">
        <v>40</v>
      </c>
      <c r="J16" s="17">
        <v>290</v>
      </c>
      <c r="K16" s="17">
        <v>19</v>
      </c>
      <c r="L16" s="17" t="s">
        <v>29</v>
      </c>
      <c r="M16" s="17">
        <v>600</v>
      </c>
      <c r="N16" s="17">
        <v>0.2</v>
      </c>
      <c r="O16" s="43">
        <v>24.66</v>
      </c>
      <c r="P16" s="53">
        <v>1400000</v>
      </c>
      <c r="Q16" s="94" t="s">
        <v>42</v>
      </c>
    </row>
    <row r="17" spans="1:17" ht="22.2" customHeight="1" x14ac:dyDescent="0.3">
      <c r="A17" s="50">
        <v>45457</v>
      </c>
      <c r="B17" s="17">
        <f t="shared" si="0"/>
        <v>11050</v>
      </c>
      <c r="C17" s="31">
        <v>11.05</v>
      </c>
      <c r="D17" s="31">
        <v>7.78</v>
      </c>
      <c r="E17" s="31">
        <v>7.71</v>
      </c>
      <c r="F17" s="17">
        <v>165</v>
      </c>
      <c r="G17" s="17">
        <v>17</v>
      </c>
      <c r="H17" s="17">
        <v>340</v>
      </c>
      <c r="I17" s="17">
        <v>44</v>
      </c>
      <c r="J17" s="17">
        <v>287</v>
      </c>
      <c r="K17" s="17">
        <v>20</v>
      </c>
      <c r="L17" s="17" t="s">
        <v>29</v>
      </c>
      <c r="M17" s="17">
        <v>700</v>
      </c>
      <c r="N17" s="17">
        <v>0.3</v>
      </c>
      <c r="O17" s="43">
        <v>24.09</v>
      </c>
      <c r="P17" s="53">
        <v>1300000</v>
      </c>
      <c r="Q17" s="95"/>
    </row>
    <row r="18" spans="1:17" ht="22.2" customHeight="1" x14ac:dyDescent="0.3">
      <c r="A18" s="50">
        <v>45458</v>
      </c>
      <c r="B18" s="17">
        <f t="shared" si="0"/>
        <v>11250</v>
      </c>
      <c r="C18" s="31">
        <v>11.25</v>
      </c>
      <c r="D18" s="31">
        <v>7.85</v>
      </c>
      <c r="E18" s="31">
        <v>7.77</v>
      </c>
      <c r="F18" s="17">
        <v>185</v>
      </c>
      <c r="G18" s="17">
        <v>14</v>
      </c>
      <c r="H18" s="17">
        <v>372</v>
      </c>
      <c r="I18" s="17">
        <v>36</v>
      </c>
      <c r="J18" s="17">
        <v>285</v>
      </c>
      <c r="K18" s="17">
        <v>18</v>
      </c>
      <c r="L18" s="17" t="s">
        <v>29</v>
      </c>
      <c r="M18" s="17">
        <v>400</v>
      </c>
      <c r="N18" s="17">
        <v>0.3</v>
      </c>
      <c r="O18" s="43">
        <v>23.73</v>
      </c>
      <c r="P18" s="53">
        <v>1200000</v>
      </c>
      <c r="Q18" s="95"/>
    </row>
    <row r="19" spans="1:17" ht="22.2" customHeight="1" x14ac:dyDescent="0.3">
      <c r="A19" s="50">
        <v>45459</v>
      </c>
      <c r="B19" s="17">
        <f t="shared" si="0"/>
        <v>11750</v>
      </c>
      <c r="C19" s="31">
        <v>11.75</v>
      </c>
      <c r="D19" s="31">
        <v>7.78</v>
      </c>
      <c r="E19" s="31">
        <v>7.8</v>
      </c>
      <c r="F19" s="17">
        <v>160</v>
      </c>
      <c r="G19" s="17">
        <v>16</v>
      </c>
      <c r="H19" s="17">
        <v>344</v>
      </c>
      <c r="I19" s="17">
        <v>40</v>
      </c>
      <c r="J19" s="17">
        <v>290</v>
      </c>
      <c r="K19" s="17">
        <v>17</v>
      </c>
      <c r="L19" s="17" t="s">
        <v>29</v>
      </c>
      <c r="M19" s="17">
        <v>600</v>
      </c>
      <c r="N19" s="17">
        <v>0.2</v>
      </c>
      <c r="O19" s="43">
        <v>24.17</v>
      </c>
      <c r="P19" s="53">
        <v>1700000</v>
      </c>
      <c r="Q19" s="95"/>
    </row>
    <row r="20" spans="1:17" ht="22.2" customHeight="1" x14ac:dyDescent="0.3">
      <c r="A20" s="50">
        <v>45460</v>
      </c>
      <c r="B20" s="17">
        <f t="shared" si="0"/>
        <v>11680</v>
      </c>
      <c r="C20" s="31">
        <v>11.68</v>
      </c>
      <c r="D20" s="31">
        <v>7.74</v>
      </c>
      <c r="E20" s="31">
        <v>7.78</v>
      </c>
      <c r="F20" s="17">
        <v>170</v>
      </c>
      <c r="G20" s="17">
        <v>15</v>
      </c>
      <c r="H20" s="17">
        <v>360</v>
      </c>
      <c r="I20" s="17">
        <v>44</v>
      </c>
      <c r="J20" s="17">
        <v>276</v>
      </c>
      <c r="K20" s="17">
        <v>19</v>
      </c>
      <c r="L20" s="17" t="s">
        <v>29</v>
      </c>
      <c r="M20" s="17">
        <v>500</v>
      </c>
      <c r="N20" s="17">
        <v>0.2</v>
      </c>
      <c r="O20" s="43">
        <v>23.55</v>
      </c>
      <c r="P20" s="53">
        <v>1300000</v>
      </c>
      <c r="Q20" s="95"/>
    </row>
    <row r="21" spans="1:17" ht="22.2" customHeight="1" x14ac:dyDescent="0.3">
      <c r="A21" s="50">
        <v>45461</v>
      </c>
      <c r="B21" s="17">
        <f t="shared" si="0"/>
        <v>10770</v>
      </c>
      <c r="C21" s="31">
        <v>10.77</v>
      </c>
      <c r="D21" s="31">
        <v>7.81</v>
      </c>
      <c r="E21" s="31">
        <v>7.75</v>
      </c>
      <c r="F21" s="17">
        <v>160</v>
      </c>
      <c r="G21" s="17">
        <v>16</v>
      </c>
      <c r="H21" s="17">
        <v>332</v>
      </c>
      <c r="I21" s="17">
        <v>40</v>
      </c>
      <c r="J21" s="17">
        <v>283</v>
      </c>
      <c r="K21" s="17">
        <v>20</v>
      </c>
      <c r="L21" s="17" t="s">
        <v>29</v>
      </c>
      <c r="M21" s="17">
        <v>700</v>
      </c>
      <c r="N21" s="17">
        <v>0.2</v>
      </c>
      <c r="O21" s="43">
        <v>24.12</v>
      </c>
      <c r="P21" s="53">
        <v>1100000</v>
      </c>
      <c r="Q21" s="95"/>
    </row>
    <row r="22" spans="1:17" ht="22.2" customHeight="1" x14ac:dyDescent="0.3">
      <c r="A22" s="50">
        <v>45462</v>
      </c>
      <c r="B22" s="17">
        <f t="shared" si="0"/>
        <v>10150</v>
      </c>
      <c r="C22" s="31">
        <v>10.15</v>
      </c>
      <c r="D22" s="31">
        <v>7.76</v>
      </c>
      <c r="E22" s="31">
        <v>7.88</v>
      </c>
      <c r="F22" s="17">
        <v>155</v>
      </c>
      <c r="G22" s="17">
        <v>15</v>
      </c>
      <c r="H22" s="17">
        <v>336</v>
      </c>
      <c r="I22" s="17">
        <v>44</v>
      </c>
      <c r="J22" s="17">
        <v>297</v>
      </c>
      <c r="K22" s="17">
        <v>19</v>
      </c>
      <c r="L22" s="17" t="s">
        <v>29</v>
      </c>
      <c r="M22" s="17">
        <v>500</v>
      </c>
      <c r="N22" s="17">
        <v>0.2</v>
      </c>
      <c r="O22" s="43">
        <v>23.66</v>
      </c>
      <c r="P22" s="53">
        <v>1200000</v>
      </c>
      <c r="Q22" s="95"/>
    </row>
    <row r="23" spans="1:17" ht="22.2" customHeight="1" x14ac:dyDescent="0.3">
      <c r="A23" s="50">
        <v>45463</v>
      </c>
      <c r="B23" s="17">
        <f t="shared" si="0"/>
        <v>12630</v>
      </c>
      <c r="C23" s="31">
        <v>12.63</v>
      </c>
      <c r="D23" s="31">
        <v>7.85</v>
      </c>
      <c r="E23" s="31">
        <v>7.69</v>
      </c>
      <c r="F23" s="17">
        <v>160</v>
      </c>
      <c r="G23" s="17">
        <v>14</v>
      </c>
      <c r="H23" s="17">
        <v>340</v>
      </c>
      <c r="I23" s="17">
        <v>36</v>
      </c>
      <c r="J23" s="17">
        <v>290</v>
      </c>
      <c r="K23" s="17">
        <v>17</v>
      </c>
      <c r="L23" s="17" t="s">
        <v>29</v>
      </c>
      <c r="M23" s="17">
        <v>500</v>
      </c>
      <c r="N23" s="17">
        <v>0.3</v>
      </c>
      <c r="O23" s="43">
        <v>24.16</v>
      </c>
      <c r="P23" s="53">
        <v>1400000</v>
      </c>
      <c r="Q23" s="95"/>
    </row>
    <row r="24" spans="1:17" ht="22.2" customHeight="1" x14ac:dyDescent="0.3">
      <c r="A24" s="50">
        <v>45464</v>
      </c>
      <c r="B24" s="17">
        <f t="shared" si="0"/>
        <v>10350</v>
      </c>
      <c r="C24" s="31">
        <v>10.35</v>
      </c>
      <c r="D24" s="31">
        <v>7.82</v>
      </c>
      <c r="E24" s="31">
        <v>7.75</v>
      </c>
      <c r="F24" s="17">
        <v>170</v>
      </c>
      <c r="G24" s="17">
        <v>15</v>
      </c>
      <c r="H24" s="17">
        <v>350</v>
      </c>
      <c r="I24" s="17">
        <v>40</v>
      </c>
      <c r="J24" s="17">
        <v>296</v>
      </c>
      <c r="K24" s="17">
        <v>16</v>
      </c>
      <c r="L24" s="17" t="s">
        <v>29</v>
      </c>
      <c r="M24" s="17">
        <v>700</v>
      </c>
      <c r="N24" s="17">
        <v>0.3</v>
      </c>
      <c r="O24" s="43">
        <v>23.56</v>
      </c>
      <c r="P24" s="53">
        <v>1400000</v>
      </c>
      <c r="Q24" s="95"/>
    </row>
    <row r="25" spans="1:17" ht="22.2" customHeight="1" x14ac:dyDescent="0.3">
      <c r="A25" s="50">
        <v>45465</v>
      </c>
      <c r="B25" s="17">
        <f t="shared" si="0"/>
        <v>12680</v>
      </c>
      <c r="C25" s="31">
        <v>12.68</v>
      </c>
      <c r="D25" s="31">
        <v>7.82</v>
      </c>
      <c r="E25" s="31">
        <v>7.73</v>
      </c>
      <c r="F25" s="17">
        <v>165</v>
      </c>
      <c r="G25" s="17">
        <v>14</v>
      </c>
      <c r="H25" s="17">
        <v>344</v>
      </c>
      <c r="I25" s="17">
        <v>36</v>
      </c>
      <c r="J25" s="17">
        <v>282</v>
      </c>
      <c r="K25" s="17">
        <v>18</v>
      </c>
      <c r="L25" s="17" t="s">
        <v>29</v>
      </c>
      <c r="M25" s="17">
        <v>600</v>
      </c>
      <c r="N25" s="17">
        <v>0.2</v>
      </c>
      <c r="O25" s="43">
        <v>23.45</v>
      </c>
      <c r="P25" s="53">
        <v>1700000</v>
      </c>
      <c r="Q25" s="95"/>
    </row>
    <row r="26" spans="1:17" ht="22.2" customHeight="1" x14ac:dyDescent="0.3">
      <c r="A26" s="50">
        <v>45466</v>
      </c>
      <c r="B26" s="17">
        <f t="shared" si="0"/>
        <v>11250</v>
      </c>
      <c r="C26" s="31">
        <v>11.25</v>
      </c>
      <c r="D26" s="31">
        <v>7.72</v>
      </c>
      <c r="E26" s="31">
        <v>7.63</v>
      </c>
      <c r="F26" s="17">
        <v>160</v>
      </c>
      <c r="G26" s="17">
        <v>15</v>
      </c>
      <c r="H26" s="17">
        <v>348</v>
      </c>
      <c r="I26" s="17">
        <v>40</v>
      </c>
      <c r="J26" s="17">
        <v>293</v>
      </c>
      <c r="K26" s="17">
        <v>17</v>
      </c>
      <c r="L26" s="17" t="s">
        <v>29</v>
      </c>
      <c r="M26" s="17">
        <v>400</v>
      </c>
      <c r="N26" s="17">
        <v>0.3</v>
      </c>
      <c r="O26" s="43">
        <v>24.72</v>
      </c>
      <c r="P26" s="53">
        <v>1400000</v>
      </c>
      <c r="Q26" s="95"/>
    </row>
    <row r="27" spans="1:17" ht="22.2" customHeight="1" x14ac:dyDescent="0.3">
      <c r="A27" s="50">
        <v>45467</v>
      </c>
      <c r="B27" s="17">
        <f t="shared" si="0"/>
        <v>12000</v>
      </c>
      <c r="C27" s="31">
        <v>12</v>
      </c>
      <c r="D27" s="31">
        <v>7.81</v>
      </c>
      <c r="E27" s="31">
        <v>7.77</v>
      </c>
      <c r="F27" s="17">
        <v>165</v>
      </c>
      <c r="G27" s="17">
        <v>16</v>
      </c>
      <c r="H27" s="17">
        <v>340</v>
      </c>
      <c r="I27" s="17">
        <v>44</v>
      </c>
      <c r="J27" s="17">
        <v>280</v>
      </c>
      <c r="K27" s="17">
        <v>19</v>
      </c>
      <c r="L27" s="17" t="s">
        <v>29</v>
      </c>
      <c r="M27" s="17">
        <v>600</v>
      </c>
      <c r="N27" s="17">
        <v>0.2</v>
      </c>
      <c r="O27" s="43">
        <v>23.37</v>
      </c>
      <c r="P27" s="53">
        <v>1200000</v>
      </c>
      <c r="Q27" s="95"/>
    </row>
    <row r="28" spans="1:17" ht="22.2" customHeight="1" x14ac:dyDescent="0.3">
      <c r="A28" s="50">
        <v>45468</v>
      </c>
      <c r="B28" s="17">
        <f t="shared" si="0"/>
        <v>11620</v>
      </c>
      <c r="C28" s="31">
        <v>11.62</v>
      </c>
      <c r="D28" s="31">
        <v>7.8</v>
      </c>
      <c r="E28" s="31">
        <v>7.84</v>
      </c>
      <c r="F28" s="17">
        <v>160</v>
      </c>
      <c r="G28" s="17">
        <v>15</v>
      </c>
      <c r="H28" s="17">
        <v>328</v>
      </c>
      <c r="I28" s="17">
        <v>40</v>
      </c>
      <c r="J28" s="17">
        <v>276</v>
      </c>
      <c r="K28" s="17">
        <v>20</v>
      </c>
      <c r="L28" s="17" t="s">
        <v>29</v>
      </c>
      <c r="M28" s="17">
        <v>400</v>
      </c>
      <c r="N28" s="17">
        <v>0.2</v>
      </c>
      <c r="O28" s="43">
        <v>24.11</v>
      </c>
      <c r="P28" s="53">
        <v>1700000</v>
      </c>
      <c r="Q28" s="95"/>
    </row>
    <row r="29" spans="1:17" ht="22.2" customHeight="1" x14ac:dyDescent="0.3">
      <c r="A29" s="50">
        <v>45469</v>
      </c>
      <c r="B29" s="17">
        <f t="shared" si="0"/>
        <v>13980</v>
      </c>
      <c r="C29" s="31">
        <v>13.98</v>
      </c>
      <c r="D29" s="31">
        <v>7.76</v>
      </c>
      <c r="E29" s="31">
        <v>7.71</v>
      </c>
      <c r="F29" s="17">
        <v>165</v>
      </c>
      <c r="G29" s="17">
        <v>16</v>
      </c>
      <c r="H29" s="17">
        <v>340</v>
      </c>
      <c r="I29" s="17">
        <v>44</v>
      </c>
      <c r="J29" s="17">
        <v>273</v>
      </c>
      <c r="K29" s="17">
        <v>19</v>
      </c>
      <c r="L29" s="17" t="s">
        <v>29</v>
      </c>
      <c r="M29" s="17">
        <v>500</v>
      </c>
      <c r="N29" s="17">
        <v>0.2</v>
      </c>
      <c r="O29" s="43">
        <v>23.45</v>
      </c>
      <c r="P29" s="53">
        <v>1400000</v>
      </c>
      <c r="Q29" s="97"/>
    </row>
    <row r="30" spans="1:17" ht="72.599999999999994" customHeight="1" x14ac:dyDescent="0.3">
      <c r="A30" s="50">
        <v>45470</v>
      </c>
      <c r="B30" s="17">
        <f t="shared" si="0"/>
        <v>11320</v>
      </c>
      <c r="C30" s="31">
        <v>11.32</v>
      </c>
      <c r="D30" s="31">
        <v>7.8</v>
      </c>
      <c r="E30" s="31">
        <v>7.75</v>
      </c>
      <c r="F30" s="17">
        <v>160</v>
      </c>
      <c r="G30" s="17">
        <v>15</v>
      </c>
      <c r="H30" s="17">
        <v>332</v>
      </c>
      <c r="I30" s="17">
        <v>40</v>
      </c>
      <c r="J30" s="17">
        <v>284</v>
      </c>
      <c r="K30" s="17">
        <v>18</v>
      </c>
      <c r="L30" s="17" t="s">
        <v>29</v>
      </c>
      <c r="M30" s="17">
        <v>400</v>
      </c>
      <c r="N30" s="17">
        <v>0.3</v>
      </c>
      <c r="O30" s="43">
        <v>23.11</v>
      </c>
      <c r="P30" s="53">
        <v>1700000</v>
      </c>
      <c r="Q30" s="94" t="s">
        <v>43</v>
      </c>
    </row>
    <row r="31" spans="1:17" ht="72.599999999999994" customHeight="1" x14ac:dyDescent="0.3">
      <c r="A31" s="50">
        <v>45471</v>
      </c>
      <c r="B31" s="17">
        <f t="shared" si="0"/>
        <v>11740</v>
      </c>
      <c r="C31" s="31">
        <v>11.74</v>
      </c>
      <c r="D31" s="31">
        <v>7.86</v>
      </c>
      <c r="E31" s="31">
        <v>7.78</v>
      </c>
      <c r="F31" s="17">
        <v>165</v>
      </c>
      <c r="G31" s="17">
        <v>16</v>
      </c>
      <c r="H31" s="17">
        <v>348</v>
      </c>
      <c r="I31" s="17">
        <v>44</v>
      </c>
      <c r="J31" s="17">
        <v>274</v>
      </c>
      <c r="K31" s="17">
        <v>19</v>
      </c>
      <c r="L31" s="17" t="s">
        <v>29</v>
      </c>
      <c r="M31" s="17">
        <v>500</v>
      </c>
      <c r="N31" s="17">
        <v>0.2</v>
      </c>
      <c r="O31" s="43">
        <v>22.81</v>
      </c>
      <c r="P31" s="53">
        <v>1400000</v>
      </c>
      <c r="Q31" s="95"/>
    </row>
    <row r="32" spans="1:17" ht="72.599999999999994" customHeight="1" x14ac:dyDescent="0.3">
      <c r="A32" s="50">
        <v>45472</v>
      </c>
      <c r="B32" s="17">
        <f t="shared" si="0"/>
        <v>10950</v>
      </c>
      <c r="C32" s="31">
        <v>10.95</v>
      </c>
      <c r="D32" s="31">
        <v>7.62</v>
      </c>
      <c r="E32" s="31">
        <v>7.8</v>
      </c>
      <c r="F32" s="17">
        <v>170</v>
      </c>
      <c r="G32" s="17">
        <v>15</v>
      </c>
      <c r="H32" s="17">
        <v>344</v>
      </c>
      <c r="I32" s="17">
        <v>40</v>
      </c>
      <c r="J32" s="17">
        <v>279</v>
      </c>
      <c r="K32" s="17">
        <v>20</v>
      </c>
      <c r="L32" s="17" t="s">
        <v>29</v>
      </c>
      <c r="M32" s="17">
        <v>600</v>
      </c>
      <c r="N32" s="17">
        <v>0.2</v>
      </c>
      <c r="O32" s="43">
        <v>23.44</v>
      </c>
      <c r="P32" s="53">
        <v>1100000</v>
      </c>
      <c r="Q32" s="95"/>
    </row>
    <row r="33" spans="1:17" ht="72.599999999999994" customHeight="1" thickBot="1" x14ac:dyDescent="0.35">
      <c r="A33" s="54">
        <v>45473</v>
      </c>
      <c r="B33" s="55">
        <f t="shared" si="0"/>
        <v>10500</v>
      </c>
      <c r="C33" s="56">
        <v>10.5</v>
      </c>
      <c r="D33" s="56">
        <v>7.88</v>
      </c>
      <c r="E33" s="56">
        <v>7.79</v>
      </c>
      <c r="F33" s="55">
        <v>160</v>
      </c>
      <c r="G33" s="55">
        <v>16</v>
      </c>
      <c r="H33" s="55">
        <v>328</v>
      </c>
      <c r="I33" s="55">
        <v>44</v>
      </c>
      <c r="J33" s="55">
        <v>270</v>
      </c>
      <c r="K33" s="55">
        <v>18</v>
      </c>
      <c r="L33" s="55" t="s">
        <v>29</v>
      </c>
      <c r="M33" s="55">
        <v>500</v>
      </c>
      <c r="N33" s="55">
        <v>0.2</v>
      </c>
      <c r="O33" s="47">
        <v>23.87</v>
      </c>
      <c r="P33" s="57">
        <v>1200000</v>
      </c>
      <c r="Q33" s="96"/>
    </row>
    <row r="34" spans="1:17" ht="15" thickBot="1" x14ac:dyDescent="0.35">
      <c r="A34" s="10" t="s">
        <v>24</v>
      </c>
      <c r="B34" s="11">
        <f t="shared" ref="B34:P34" si="1">AVERAGE(B4:B33)</f>
        <v>9243.3333333333339</v>
      </c>
      <c r="C34" s="11">
        <f t="shared" si="1"/>
        <v>9.2433333333333341</v>
      </c>
      <c r="D34" s="11">
        <f t="shared" si="1"/>
        <v>7.7965384615384616</v>
      </c>
      <c r="E34" s="11">
        <f t="shared" si="1"/>
        <v>7.7423076923076923</v>
      </c>
      <c r="F34" s="11">
        <f t="shared" si="1"/>
        <v>164.03846153846155</v>
      </c>
      <c r="G34" s="11">
        <f t="shared" si="1"/>
        <v>15.423076923076923</v>
      </c>
      <c r="H34" s="11">
        <f t="shared" si="1"/>
        <v>343.15384615384613</v>
      </c>
      <c r="I34" s="11">
        <f t="shared" si="1"/>
        <v>40.615384615384613</v>
      </c>
      <c r="J34" s="11">
        <f t="shared" si="1"/>
        <v>288</v>
      </c>
      <c r="K34" s="11">
        <f t="shared" si="1"/>
        <v>18.423076923076923</v>
      </c>
      <c r="L34" s="11"/>
      <c r="M34" s="11">
        <f t="shared" si="1"/>
        <v>534.61538461538464</v>
      </c>
      <c r="N34" s="11">
        <f t="shared" si="1"/>
        <v>0.24230769230769236</v>
      </c>
      <c r="O34" s="11">
        <f t="shared" si="1"/>
        <v>23.810000000000006</v>
      </c>
      <c r="P34" s="11">
        <f t="shared" si="1"/>
        <v>1357692.3076923077</v>
      </c>
      <c r="Q34" s="18"/>
    </row>
    <row r="35" spans="1:17" x14ac:dyDescent="0.3">
      <c r="C35" s="45">
        <f>SUM(C4:C33)</f>
        <v>277.3</v>
      </c>
    </row>
    <row r="36" spans="1:17" x14ac:dyDescent="0.3">
      <c r="O36" s="13"/>
    </row>
    <row r="40" spans="1:17" ht="40.799999999999997" customHeight="1" x14ac:dyDescent="0.3">
      <c r="A40" s="70" t="s">
        <v>25</v>
      </c>
      <c r="B40" s="70"/>
      <c r="C40" s="69" t="s">
        <v>26</v>
      </c>
      <c r="D40" s="69"/>
      <c r="E40" s="69"/>
      <c r="F40" s="69"/>
      <c r="G40" s="69"/>
      <c r="H40" s="69"/>
      <c r="I40" s="69"/>
      <c r="J40" s="69"/>
      <c r="K40" s="69"/>
      <c r="L40" s="69"/>
      <c r="M40" s="69"/>
      <c r="N40" s="69"/>
      <c r="O40" s="69"/>
      <c r="P40" s="69"/>
      <c r="Q40" s="14"/>
    </row>
    <row r="42" spans="1:17" x14ac:dyDescent="0.3">
      <c r="A42" s="12" t="s">
        <v>27</v>
      </c>
      <c r="B42" s="45">
        <f t="shared" ref="B42" si="2">MIN(B4:B33)</f>
        <v>0</v>
      </c>
      <c r="C42" s="45">
        <f t="shared" ref="C42:P42" si="3">MIN(C4:C33)</f>
        <v>0</v>
      </c>
      <c r="D42" s="45">
        <f t="shared" si="3"/>
        <v>7.62</v>
      </c>
      <c r="E42" s="45">
        <f t="shared" si="3"/>
        <v>7.63</v>
      </c>
      <c r="F42" s="45">
        <f t="shared" si="3"/>
        <v>155</v>
      </c>
      <c r="G42" s="45">
        <f t="shared" si="3"/>
        <v>14</v>
      </c>
      <c r="H42" s="45">
        <f t="shared" si="3"/>
        <v>328</v>
      </c>
      <c r="I42" s="45">
        <f t="shared" si="3"/>
        <v>32</v>
      </c>
      <c r="J42" s="45">
        <f t="shared" si="3"/>
        <v>270</v>
      </c>
      <c r="K42" s="45">
        <f t="shared" si="3"/>
        <v>16</v>
      </c>
      <c r="L42" s="45"/>
      <c r="M42" s="45">
        <f t="shared" si="3"/>
        <v>400</v>
      </c>
      <c r="N42" s="45">
        <f t="shared" si="3"/>
        <v>0.2</v>
      </c>
      <c r="O42" s="45">
        <f t="shared" si="3"/>
        <v>22.81</v>
      </c>
      <c r="P42" s="45">
        <f t="shared" si="3"/>
        <v>1100000</v>
      </c>
      <c r="Q42" s="13"/>
    </row>
    <row r="43" spans="1:17" x14ac:dyDescent="0.3">
      <c r="A43" s="12"/>
      <c r="B43" s="46"/>
      <c r="C43" s="46"/>
      <c r="D43" s="46"/>
      <c r="E43" s="46"/>
      <c r="F43" s="46"/>
      <c r="G43" s="46"/>
      <c r="H43" s="46"/>
      <c r="I43" s="46"/>
      <c r="J43" s="46"/>
      <c r="K43" s="46"/>
      <c r="L43" s="46"/>
      <c r="M43" s="46"/>
      <c r="N43" s="46"/>
      <c r="O43" s="46"/>
      <c r="P43" s="46"/>
    </row>
    <row r="44" spans="1:17" x14ac:dyDescent="0.3">
      <c r="A44" s="12" t="s">
        <v>28</v>
      </c>
      <c r="B44" s="45">
        <f t="shared" ref="B44" si="4">MAX(B4:B33)</f>
        <v>13980</v>
      </c>
      <c r="C44" s="45">
        <f t="shared" ref="C44:P44" si="5">MAX(C4:C33)</f>
        <v>13.98</v>
      </c>
      <c r="D44" s="45">
        <f t="shared" si="5"/>
        <v>7.88</v>
      </c>
      <c r="E44" s="45">
        <f t="shared" si="5"/>
        <v>7.88</v>
      </c>
      <c r="F44" s="45">
        <f t="shared" si="5"/>
        <v>185</v>
      </c>
      <c r="G44" s="45">
        <f t="shared" si="5"/>
        <v>17</v>
      </c>
      <c r="H44" s="45">
        <f t="shared" si="5"/>
        <v>372</v>
      </c>
      <c r="I44" s="45">
        <f t="shared" si="5"/>
        <v>44</v>
      </c>
      <c r="J44" s="45">
        <f t="shared" si="5"/>
        <v>310</v>
      </c>
      <c r="K44" s="45">
        <f t="shared" si="5"/>
        <v>20</v>
      </c>
      <c r="L44" s="45"/>
      <c r="M44" s="45">
        <f t="shared" si="5"/>
        <v>700</v>
      </c>
      <c r="N44" s="45">
        <f t="shared" si="5"/>
        <v>0.3</v>
      </c>
      <c r="O44" s="45">
        <f t="shared" si="5"/>
        <v>24.72</v>
      </c>
      <c r="P44" s="45">
        <f t="shared" si="5"/>
        <v>1700000</v>
      </c>
      <c r="Q44" s="13"/>
    </row>
  </sheetData>
  <mergeCells count="16">
    <mergeCell ref="Q30:Q33"/>
    <mergeCell ref="A40:B40"/>
    <mergeCell ref="C40:P40"/>
    <mergeCell ref="A1:Q1"/>
    <mergeCell ref="A2:A3"/>
    <mergeCell ref="B2:C2"/>
    <mergeCell ref="D2:E2"/>
    <mergeCell ref="F2:G2"/>
    <mergeCell ref="H2:I2"/>
    <mergeCell ref="J2:K2"/>
    <mergeCell ref="L2:M2"/>
    <mergeCell ref="O2:P2"/>
    <mergeCell ref="Q2:Q3"/>
    <mergeCell ref="Q10:Q15"/>
    <mergeCell ref="Q4:Q9"/>
    <mergeCell ref="Q16:Q2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Naini-2</vt:lpstr>
      <vt:lpstr>Phaphamau</vt:lpstr>
      <vt:lpstr>Jhunsi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2024-08-03T07:41:42Z</dcterms:modified>
</cp:coreProperties>
</file>