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E004B911-98ED-41E7-8E7D-77604FC6B50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2" sheetId="7" r:id="rId1"/>
    <sheet name="Phaphamau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7" l="1"/>
  <c r="N34" i="7"/>
  <c r="M34" i="7"/>
  <c r="C35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4" i="7"/>
  <c r="C35" i="8" l="1"/>
  <c r="P44" i="8" l="1"/>
  <c r="O44" i="8"/>
  <c r="N44" i="8"/>
  <c r="M44" i="8"/>
  <c r="K44" i="8"/>
  <c r="J44" i="8"/>
  <c r="I44" i="8"/>
  <c r="H44" i="8"/>
  <c r="G44" i="8"/>
  <c r="F44" i="8"/>
  <c r="E44" i="8"/>
  <c r="D44" i="8"/>
  <c r="C44" i="8"/>
  <c r="B44" i="8"/>
  <c r="P42" i="8"/>
  <c r="O42" i="8"/>
  <c r="N42" i="8"/>
  <c r="M42" i="8"/>
  <c r="K42" i="8"/>
  <c r="J42" i="8"/>
  <c r="I42" i="8"/>
  <c r="H42" i="8"/>
  <c r="G42" i="8"/>
  <c r="F42" i="8"/>
  <c r="E42" i="8"/>
  <c r="D42" i="8"/>
  <c r="C42" i="8"/>
  <c r="B42" i="8"/>
  <c r="P34" i="8"/>
  <c r="O34" i="8"/>
  <c r="N34" i="8"/>
  <c r="M34" i="8"/>
  <c r="K34" i="8"/>
  <c r="J34" i="8"/>
  <c r="I34" i="8"/>
  <c r="H34" i="8"/>
  <c r="G34" i="8"/>
  <c r="F34" i="8"/>
  <c r="E34" i="8"/>
  <c r="D34" i="8"/>
  <c r="C34" i="8"/>
  <c r="B34" i="8"/>
  <c r="P44" i="7"/>
  <c r="O44" i="7"/>
  <c r="N44" i="7"/>
  <c r="M44" i="7"/>
  <c r="K44" i="7"/>
  <c r="J44" i="7"/>
  <c r="I44" i="7"/>
  <c r="H44" i="7"/>
  <c r="G44" i="7"/>
  <c r="F44" i="7"/>
  <c r="E44" i="7"/>
  <c r="D44" i="7"/>
  <c r="C44" i="7"/>
  <c r="B44" i="7"/>
  <c r="P42" i="7"/>
  <c r="O42" i="7"/>
  <c r="N42" i="7"/>
  <c r="M42" i="7"/>
  <c r="K42" i="7"/>
  <c r="J42" i="7"/>
  <c r="I42" i="7"/>
  <c r="H42" i="7"/>
  <c r="G42" i="7"/>
  <c r="F42" i="7"/>
  <c r="E42" i="7"/>
  <c r="D42" i="7"/>
  <c r="C42" i="7"/>
  <c r="B42" i="7"/>
  <c r="P34" i="7"/>
  <c r="O34" i="7"/>
  <c r="K34" i="7"/>
  <c r="I34" i="7"/>
  <c r="H34" i="7"/>
  <c r="G34" i="7"/>
  <c r="F34" i="7"/>
  <c r="E34" i="7"/>
  <c r="D34" i="7"/>
  <c r="C34" i="7"/>
  <c r="B34" i="7"/>
</calcChain>
</file>

<file path=xl/sharedStrings.xml><?xml version="1.0" encoding="utf-8"?>
<sst xmlns="http://schemas.openxmlformats.org/spreadsheetml/2006/main" count="161" uniqueCount="36">
  <si>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</si>
  <si>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</si>
  <si>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</si>
  <si>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</si>
  <si>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</si>
  <si>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</si>
  <si>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</si>
  <si>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</si>
  <si>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</si>
  <si>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</si>
  <si>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</si>
  <si>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</si>
  <si>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</si>
  <si>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</si>
  <si>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</si>
  <si>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</si>
  <si>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</si>
  <si>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</si>
  <si>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</si>
  <si>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</si>
  <si>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</si>
  <si>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Final
pH (Design- 6.5 to 9.0)</t>
  </si>
  <si>
    <t>Final
BOD (Design - &lt;20 mg/l)</t>
  </si>
  <si>
    <t>Final TSS (Design  - &lt;30 mg/l)</t>
  </si>
  <si>
    <t>Daily Feed Quantity  
MLD
(Design-
25 MLD)</t>
  </si>
  <si>
    <t>Daily Feed Quantity  
MLD
(Design-
10 MLD)</t>
  </si>
  <si>
    <t>Average</t>
  </si>
  <si>
    <t>Source:</t>
  </si>
  <si>
    <t>Logbook of Labarotory at Sewage Treament Plant</t>
  </si>
  <si>
    <t>Min</t>
  </si>
  <si>
    <t>Max</t>
  </si>
  <si>
    <t>NA</t>
  </si>
  <si>
    <t>Naini-2 STP, 42 MLD STP at Prayagraj
 INLET FLOW &amp; QUALITY REPORT</t>
  </si>
  <si>
    <t>Phaphamau STP, 14 MLD STP at Prayagraj
 INLET FLOW &amp; QUALITY REPORT</t>
  </si>
  <si>
    <t>-</t>
  </si>
  <si>
    <t>Plant was shutdown 17.06.2023 at 08:30 AM due to maintenance work in effluent line. Plant was taken into operation at 9:45 AM on 21.06.2023. Subsequently, Mawaiya SPS and Mahewaghat SPS were also stopped.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</si>
</sst>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19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2" fontId="0" fillId="0" borderId="16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15" fontId="12" fillId="0" borderId="26" xfId="0" applyNumberFormat="1" applyFont="1" applyBorder="1" applyAlignment="1">
      <alignment horizontal="center" vertical="center" wrapText="1"/>
    </xf>
    <xf numFmtId="15" fontId="12" fillId="0" borderId="27" xfId="0" applyNumberFormat="1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12" fillId="0" borderId="5" xfId="0" applyNumberFormat="1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7" fillId="0" borderId="17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left" vertical="center" wrapText="1"/>
    </xf>
    <xf numFmtId="2" fontId="0" fillId="0" borderId="16" xfId="0" quotePrefix="1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0" xfId="0" applyFont="1" applyBorder="1"/>
    <xf numFmtId="2" fontId="12" fillId="0" borderId="19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520700</xdr:colOff>
      <xdr:row>0</xdr:row>
      <xdr:rowOff>44450</xdr:rowOff>
    </xdr:from>
    <xdr:to>
      <xdr:col>16</xdr:col>
      <xdr:colOff>1226354</xdr:colOff>
      <xdr:row>0</xdr:row>
      <xdr:rowOff>840535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0" y="44450"/>
          <a:ext cx="2026454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265A07E3-4579-4CD9-8599-776F3F1D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190500</xdr:colOff>
      <xdr:row>0</xdr:row>
      <xdr:rowOff>38100</xdr:rowOff>
    </xdr:from>
    <xdr:to>
      <xdr:col>16</xdr:col>
      <xdr:colOff>1408690</xdr:colOff>
      <xdr:row>0</xdr:row>
      <xdr:rowOff>834185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5D22B-85DC-4442-8504-E8C2736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38100"/>
          <a:ext cx="2026454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>
    <tabColor rgb="FF92D050"/>
  </sheetPr>
  <dimension ref="A1:AT44"/>
  <sheetViews>
    <sheetView zoomScale="109" zoomScaleNormal="70" workbookViewId="0">
      <selection activeCell="Q21" sqref="Q21:Q23"/>
    </sheetView>
  </sheetViews>
  <sheetFormatPr defaultRowHeight="14.4" x14ac:dyDescent="0.3"/>
  <cols>
    <col min="1" max="1" width="10.21875" customWidth="1"/>
    <col min="2" max="2" width="8.5546875" customWidth="1"/>
    <col min="3" max="3" width="7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31.33203125" customWidth="1"/>
  </cols>
  <sheetData>
    <row r="1" spans="1:46" ht="69.75" customHeight="1" thickBot="1" x14ac:dyDescent="0.6">
      <c r="A1" s="45" t="s">
        <v>32</v>
      </c>
      <c r="B1" s="46"/>
      <c r="C1" s="46"/>
      <c r="D1" s="46"/>
      <c r="E1" s="46"/>
      <c r="F1" s="46"/>
      <c r="G1" s="46"/>
      <c r="H1" s="47"/>
      <c r="I1" s="47"/>
      <c r="J1" s="46"/>
      <c r="K1" s="46"/>
      <c r="L1" s="46"/>
      <c r="M1" s="46"/>
      <c r="N1" s="46"/>
      <c r="O1" s="46"/>
      <c r="P1" s="46"/>
      <c r="Q1" s="4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49" t="s">
        <v>0</v>
      </c>
      <c r="B2" s="50" t="s">
        <v>24</v>
      </c>
      <c r="C2" s="51"/>
      <c r="D2" s="52" t="s">
        <v>1</v>
      </c>
      <c r="E2" s="53"/>
      <c r="F2" s="54" t="s">
        <v>2</v>
      </c>
      <c r="G2" s="55"/>
      <c r="H2" s="56" t="s">
        <v>3</v>
      </c>
      <c r="I2" s="57"/>
      <c r="J2" s="58" t="s">
        <v>4</v>
      </c>
      <c r="K2" s="55"/>
      <c r="L2" s="59" t="s">
        <v>5</v>
      </c>
      <c r="M2" s="55"/>
      <c r="N2" s="2" t="s">
        <v>6</v>
      </c>
      <c r="O2" s="59" t="s">
        <v>7</v>
      </c>
      <c r="P2" s="60"/>
      <c r="Q2" s="6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2"/>
      <c r="B3" s="11" t="s">
        <v>9</v>
      </c>
      <c r="C3" s="12" t="s">
        <v>10</v>
      </c>
      <c r="D3" s="13" t="s">
        <v>11</v>
      </c>
      <c r="E3" s="13" t="s">
        <v>21</v>
      </c>
      <c r="F3" s="14" t="s">
        <v>12</v>
      </c>
      <c r="G3" s="15" t="s">
        <v>22</v>
      </c>
      <c r="H3" s="16" t="s">
        <v>13</v>
      </c>
      <c r="I3" s="16" t="s">
        <v>14</v>
      </c>
      <c r="J3" s="17" t="s">
        <v>15</v>
      </c>
      <c r="K3" s="17" t="s">
        <v>23</v>
      </c>
      <c r="L3" s="18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6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28">
        <v>45078</v>
      </c>
      <c r="B4" s="21">
        <f>C4*1000</f>
        <v>36110</v>
      </c>
      <c r="C4" s="34">
        <v>36.11</v>
      </c>
      <c r="D4" s="34">
        <v>7.42</v>
      </c>
      <c r="E4" s="34">
        <v>7.81</v>
      </c>
      <c r="F4" s="21">
        <v>170</v>
      </c>
      <c r="G4" s="21">
        <v>22</v>
      </c>
      <c r="H4" s="21">
        <v>300</v>
      </c>
      <c r="I4" s="21">
        <v>44</v>
      </c>
      <c r="J4" s="21">
        <v>287</v>
      </c>
      <c r="K4" s="21">
        <v>24</v>
      </c>
      <c r="L4" s="21" t="s">
        <v>31</v>
      </c>
      <c r="M4" s="21">
        <v>600</v>
      </c>
      <c r="N4" s="21">
        <v>0.3</v>
      </c>
      <c r="O4" s="39">
        <v>25</v>
      </c>
      <c r="P4" s="21">
        <v>1200000</v>
      </c>
      <c r="Q4" s="24"/>
    </row>
    <row r="5" spans="1:46" x14ac:dyDescent="0.3">
      <c r="A5" s="29">
        <v>45079</v>
      </c>
      <c r="B5" s="9">
        <f t="shared" ref="B5:B33" si="0">C5*1000</f>
        <v>35570</v>
      </c>
      <c r="C5" s="23">
        <v>35.57</v>
      </c>
      <c r="D5" s="23">
        <v>7.49</v>
      </c>
      <c r="E5" s="23">
        <v>7.87</v>
      </c>
      <c r="F5" s="9">
        <v>165</v>
      </c>
      <c r="G5" s="9">
        <v>25</v>
      </c>
      <c r="H5" s="9">
        <v>312</v>
      </c>
      <c r="I5" s="9">
        <v>48</v>
      </c>
      <c r="J5" s="9">
        <v>292</v>
      </c>
      <c r="K5" s="9">
        <v>27</v>
      </c>
      <c r="L5" s="9" t="s">
        <v>31</v>
      </c>
      <c r="M5" s="9">
        <v>500</v>
      </c>
      <c r="N5" s="9">
        <v>0.2</v>
      </c>
      <c r="O5" s="40">
        <v>25.2</v>
      </c>
      <c r="P5" s="9">
        <v>1400000</v>
      </c>
      <c r="Q5" s="8"/>
    </row>
    <row r="6" spans="1:46" x14ac:dyDescent="0.3">
      <c r="A6" s="29">
        <v>45080</v>
      </c>
      <c r="B6" s="9">
        <f t="shared" si="0"/>
        <v>34990</v>
      </c>
      <c r="C6" s="23">
        <v>34.99</v>
      </c>
      <c r="D6" s="23">
        <v>7.39</v>
      </c>
      <c r="E6" s="23">
        <v>7.82</v>
      </c>
      <c r="F6" s="9">
        <v>155</v>
      </c>
      <c r="G6" s="9">
        <v>20</v>
      </c>
      <c r="H6" s="9">
        <v>296</v>
      </c>
      <c r="I6" s="9">
        <v>36</v>
      </c>
      <c r="J6" s="9">
        <v>284</v>
      </c>
      <c r="K6" s="9">
        <v>22</v>
      </c>
      <c r="L6" s="9" t="s">
        <v>31</v>
      </c>
      <c r="M6" s="9">
        <v>400</v>
      </c>
      <c r="N6" s="9">
        <v>0.2</v>
      </c>
      <c r="O6" s="40">
        <v>25.5</v>
      </c>
      <c r="P6" s="9">
        <v>1700000</v>
      </c>
      <c r="Q6" s="8"/>
    </row>
    <row r="7" spans="1:46" x14ac:dyDescent="0.3">
      <c r="A7" s="29">
        <v>45081</v>
      </c>
      <c r="B7" s="9">
        <f t="shared" si="0"/>
        <v>36300</v>
      </c>
      <c r="C7" s="23">
        <v>36.299999999999997</v>
      </c>
      <c r="D7" s="23">
        <v>7.44</v>
      </c>
      <c r="E7" s="23">
        <v>7.49</v>
      </c>
      <c r="F7" s="9">
        <v>160</v>
      </c>
      <c r="G7" s="9">
        <v>25</v>
      </c>
      <c r="H7" s="9">
        <v>336</v>
      </c>
      <c r="I7" s="9">
        <v>40</v>
      </c>
      <c r="J7" s="9">
        <v>305</v>
      </c>
      <c r="K7" s="9">
        <v>26</v>
      </c>
      <c r="L7" s="9" t="s">
        <v>31</v>
      </c>
      <c r="M7" s="9">
        <v>700</v>
      </c>
      <c r="N7" s="9">
        <v>0.3</v>
      </c>
      <c r="O7" s="40">
        <v>24.9</v>
      </c>
      <c r="P7" s="9">
        <v>1400000</v>
      </c>
      <c r="Q7" s="8"/>
    </row>
    <row r="8" spans="1:46" x14ac:dyDescent="0.3">
      <c r="A8" s="29">
        <v>45082</v>
      </c>
      <c r="B8" s="9">
        <f t="shared" si="0"/>
        <v>38420</v>
      </c>
      <c r="C8" s="23">
        <v>38.42</v>
      </c>
      <c r="D8" s="23">
        <v>7.35</v>
      </c>
      <c r="E8" s="23">
        <v>7.74</v>
      </c>
      <c r="F8" s="9">
        <v>165</v>
      </c>
      <c r="G8" s="9">
        <v>16</v>
      </c>
      <c r="H8" s="9">
        <v>292</v>
      </c>
      <c r="I8" s="9">
        <v>48</v>
      </c>
      <c r="J8" s="9">
        <v>272</v>
      </c>
      <c r="K8" s="9">
        <v>21</v>
      </c>
      <c r="L8" s="9" t="s">
        <v>31</v>
      </c>
      <c r="M8" s="9">
        <v>500</v>
      </c>
      <c r="N8" s="9">
        <v>0.2</v>
      </c>
      <c r="O8" s="40">
        <v>25.6</v>
      </c>
      <c r="P8" s="9">
        <v>1200000</v>
      </c>
      <c r="Q8" s="8"/>
    </row>
    <row r="9" spans="1:46" x14ac:dyDescent="0.3">
      <c r="A9" s="29">
        <v>45083</v>
      </c>
      <c r="B9" s="9">
        <f t="shared" si="0"/>
        <v>38250</v>
      </c>
      <c r="C9" s="23">
        <v>38.25</v>
      </c>
      <c r="D9" s="23">
        <v>7.36</v>
      </c>
      <c r="E9" s="23">
        <v>7.7</v>
      </c>
      <c r="F9" s="9">
        <v>160</v>
      </c>
      <c r="G9" s="9">
        <v>20</v>
      </c>
      <c r="H9" s="9">
        <v>300</v>
      </c>
      <c r="I9" s="9">
        <v>40</v>
      </c>
      <c r="J9" s="9">
        <v>278</v>
      </c>
      <c r="K9" s="9">
        <v>18</v>
      </c>
      <c r="L9" s="9" t="s">
        <v>31</v>
      </c>
      <c r="M9" s="9">
        <v>600</v>
      </c>
      <c r="N9" s="9">
        <v>0.3</v>
      </c>
      <c r="O9" s="40">
        <v>25.8</v>
      </c>
      <c r="P9" s="9">
        <v>1700000</v>
      </c>
      <c r="Q9" s="8"/>
    </row>
    <row r="10" spans="1:46" x14ac:dyDescent="0.3">
      <c r="A10" s="29">
        <v>45084</v>
      </c>
      <c r="B10" s="9">
        <f t="shared" si="0"/>
        <v>36360</v>
      </c>
      <c r="C10" s="23">
        <v>36.36</v>
      </c>
      <c r="D10" s="23">
        <v>7.42</v>
      </c>
      <c r="E10" s="23">
        <v>7.76</v>
      </c>
      <c r="F10" s="9">
        <v>170</v>
      </c>
      <c r="G10" s="9">
        <v>18</v>
      </c>
      <c r="H10" s="9">
        <v>304</v>
      </c>
      <c r="I10" s="9">
        <v>48</v>
      </c>
      <c r="J10" s="9">
        <v>276</v>
      </c>
      <c r="K10" s="9">
        <v>17</v>
      </c>
      <c r="L10" s="9" t="s">
        <v>31</v>
      </c>
      <c r="M10" s="9">
        <v>400</v>
      </c>
      <c r="N10" s="9">
        <v>0.3</v>
      </c>
      <c r="O10" s="40">
        <v>24.3</v>
      </c>
      <c r="P10" s="9">
        <v>1400000</v>
      </c>
      <c r="Q10" s="8"/>
    </row>
    <row r="11" spans="1:46" x14ac:dyDescent="0.3">
      <c r="A11" s="29">
        <v>45085</v>
      </c>
      <c r="B11" s="9">
        <f t="shared" si="0"/>
        <v>36540</v>
      </c>
      <c r="C11" s="23">
        <v>36.54</v>
      </c>
      <c r="D11" s="23">
        <v>7.35</v>
      </c>
      <c r="E11" s="23">
        <v>7.67</v>
      </c>
      <c r="F11" s="9">
        <v>165</v>
      </c>
      <c r="G11" s="9">
        <v>19</v>
      </c>
      <c r="H11" s="9">
        <v>312</v>
      </c>
      <c r="I11" s="9">
        <v>36</v>
      </c>
      <c r="J11" s="9">
        <v>272</v>
      </c>
      <c r="K11" s="9">
        <v>20</v>
      </c>
      <c r="L11" s="9" t="s">
        <v>31</v>
      </c>
      <c r="M11" s="9">
        <v>700</v>
      </c>
      <c r="N11" s="9">
        <v>0.3</v>
      </c>
      <c r="O11" s="40">
        <v>25.7</v>
      </c>
      <c r="P11" s="9">
        <v>1200000</v>
      </c>
      <c r="Q11" s="8"/>
    </row>
    <row r="12" spans="1:46" x14ac:dyDescent="0.3">
      <c r="A12" s="29">
        <v>45086</v>
      </c>
      <c r="B12" s="9">
        <f t="shared" si="0"/>
        <v>37150</v>
      </c>
      <c r="C12" s="23">
        <v>37.15</v>
      </c>
      <c r="D12" s="23">
        <v>7.26</v>
      </c>
      <c r="E12" s="23">
        <v>7.38</v>
      </c>
      <c r="F12" s="9">
        <v>155</v>
      </c>
      <c r="G12" s="9">
        <v>22</v>
      </c>
      <c r="H12" s="9">
        <v>328</v>
      </c>
      <c r="I12" s="9">
        <v>40</v>
      </c>
      <c r="J12" s="9">
        <v>280</v>
      </c>
      <c r="K12" s="9">
        <v>22</v>
      </c>
      <c r="L12" s="9" t="s">
        <v>31</v>
      </c>
      <c r="M12" s="9">
        <v>600</v>
      </c>
      <c r="N12" s="9">
        <v>0.3</v>
      </c>
      <c r="O12" s="40">
        <v>26.1</v>
      </c>
      <c r="P12" s="9">
        <v>1400000</v>
      </c>
      <c r="Q12" s="8"/>
    </row>
    <row r="13" spans="1:46" x14ac:dyDescent="0.3">
      <c r="A13" s="29">
        <v>45087</v>
      </c>
      <c r="B13" s="9">
        <f t="shared" si="0"/>
        <v>35040</v>
      </c>
      <c r="C13" s="23">
        <v>35.04</v>
      </c>
      <c r="D13" s="23">
        <v>7.24</v>
      </c>
      <c r="E13" s="23">
        <v>7.48</v>
      </c>
      <c r="F13" s="9">
        <v>175</v>
      </c>
      <c r="G13" s="9">
        <v>24</v>
      </c>
      <c r="H13" s="9">
        <v>340</v>
      </c>
      <c r="I13" s="9">
        <v>48</v>
      </c>
      <c r="J13" s="9">
        <v>302</v>
      </c>
      <c r="K13" s="9">
        <v>25</v>
      </c>
      <c r="L13" s="9" t="s">
        <v>31</v>
      </c>
      <c r="M13" s="9">
        <v>500</v>
      </c>
      <c r="N13" s="9">
        <v>0.2</v>
      </c>
      <c r="O13" s="40">
        <v>25.4</v>
      </c>
      <c r="P13" s="9">
        <v>1700000</v>
      </c>
      <c r="Q13" s="8"/>
    </row>
    <row r="14" spans="1:46" x14ac:dyDescent="0.3">
      <c r="A14" s="29">
        <v>45088</v>
      </c>
      <c r="B14" s="9">
        <f t="shared" si="0"/>
        <v>36830</v>
      </c>
      <c r="C14" s="23">
        <v>36.83</v>
      </c>
      <c r="D14" s="23">
        <v>7.35</v>
      </c>
      <c r="E14" s="23">
        <v>7.59</v>
      </c>
      <c r="F14" s="9">
        <v>170</v>
      </c>
      <c r="G14" s="9">
        <v>22</v>
      </c>
      <c r="H14" s="9">
        <v>348</v>
      </c>
      <c r="I14" s="9">
        <v>36</v>
      </c>
      <c r="J14" s="9">
        <v>320</v>
      </c>
      <c r="K14" s="9">
        <v>23</v>
      </c>
      <c r="L14" s="9" t="s">
        <v>31</v>
      </c>
      <c r="M14" s="9">
        <v>400</v>
      </c>
      <c r="N14" s="9">
        <v>0.3</v>
      </c>
      <c r="O14" s="40">
        <v>24.8</v>
      </c>
      <c r="P14" s="9">
        <v>1400000</v>
      </c>
      <c r="Q14" s="8"/>
    </row>
    <row r="15" spans="1:46" x14ac:dyDescent="0.3">
      <c r="A15" s="29">
        <v>45089</v>
      </c>
      <c r="B15" s="9">
        <f t="shared" si="0"/>
        <v>36050</v>
      </c>
      <c r="C15" s="23">
        <v>36.049999999999997</v>
      </c>
      <c r="D15" s="23">
        <v>7.18</v>
      </c>
      <c r="E15" s="23">
        <v>7.27</v>
      </c>
      <c r="F15" s="9">
        <v>165</v>
      </c>
      <c r="G15" s="9">
        <v>25</v>
      </c>
      <c r="H15" s="9">
        <v>316</v>
      </c>
      <c r="I15" s="9">
        <v>44</v>
      </c>
      <c r="J15" s="9">
        <v>284</v>
      </c>
      <c r="K15" s="9">
        <v>28</v>
      </c>
      <c r="L15" s="9" t="s">
        <v>31</v>
      </c>
      <c r="M15" s="9">
        <v>600</v>
      </c>
      <c r="N15" s="9">
        <v>0.2</v>
      </c>
      <c r="O15" s="40">
        <v>26.1</v>
      </c>
      <c r="P15" s="9">
        <v>1700000</v>
      </c>
      <c r="Q15" s="8"/>
    </row>
    <row r="16" spans="1:46" x14ac:dyDescent="0.3">
      <c r="A16" s="29">
        <v>45090</v>
      </c>
      <c r="B16" s="9">
        <f t="shared" si="0"/>
        <v>35410</v>
      </c>
      <c r="C16" s="23">
        <v>35.409999999999997</v>
      </c>
      <c r="D16" s="23">
        <v>7.57</v>
      </c>
      <c r="E16" s="23">
        <v>7.72</v>
      </c>
      <c r="F16" s="9">
        <v>175</v>
      </c>
      <c r="G16" s="9">
        <v>28</v>
      </c>
      <c r="H16" s="9">
        <v>320</v>
      </c>
      <c r="I16" s="9">
        <v>48</v>
      </c>
      <c r="J16" s="9">
        <v>302</v>
      </c>
      <c r="K16" s="9">
        <v>30</v>
      </c>
      <c r="L16" s="9" t="s">
        <v>31</v>
      </c>
      <c r="M16" s="9">
        <v>500</v>
      </c>
      <c r="N16" s="9">
        <v>0.3</v>
      </c>
      <c r="O16" s="40">
        <v>25.9</v>
      </c>
      <c r="P16" s="9">
        <v>1200000</v>
      </c>
      <c r="Q16" s="8"/>
    </row>
    <row r="17" spans="1:17" x14ac:dyDescent="0.3">
      <c r="A17" s="29">
        <v>45091</v>
      </c>
      <c r="B17" s="9">
        <f t="shared" si="0"/>
        <v>34550</v>
      </c>
      <c r="C17" s="23">
        <v>34.549999999999997</v>
      </c>
      <c r="D17" s="23">
        <v>7.22</v>
      </c>
      <c r="E17" s="23">
        <v>7.38</v>
      </c>
      <c r="F17" s="9">
        <v>160</v>
      </c>
      <c r="G17" s="9">
        <v>21</v>
      </c>
      <c r="H17" s="9">
        <v>328</v>
      </c>
      <c r="I17" s="9">
        <v>44</v>
      </c>
      <c r="J17" s="9">
        <v>270</v>
      </c>
      <c r="K17" s="9">
        <v>25</v>
      </c>
      <c r="L17" s="9" t="s">
        <v>31</v>
      </c>
      <c r="M17" s="9">
        <v>400</v>
      </c>
      <c r="N17" s="9">
        <v>0.3</v>
      </c>
      <c r="O17" s="40">
        <v>24.7</v>
      </c>
      <c r="P17" s="9">
        <v>1100000</v>
      </c>
      <c r="Q17" s="8"/>
    </row>
    <row r="18" spans="1:17" x14ac:dyDescent="0.3">
      <c r="A18" s="29">
        <v>45092</v>
      </c>
      <c r="B18" s="9">
        <f t="shared" si="0"/>
        <v>35120</v>
      </c>
      <c r="C18" s="23">
        <v>35.119999999999997</v>
      </c>
      <c r="D18" s="23">
        <v>7.24</v>
      </c>
      <c r="E18" s="23">
        <v>7.42</v>
      </c>
      <c r="F18" s="9">
        <v>155</v>
      </c>
      <c r="G18" s="9">
        <v>22</v>
      </c>
      <c r="H18" s="9">
        <v>312</v>
      </c>
      <c r="I18" s="9">
        <v>48</v>
      </c>
      <c r="J18" s="9">
        <v>272</v>
      </c>
      <c r="K18" s="9">
        <v>26</v>
      </c>
      <c r="L18" s="9" t="s">
        <v>31</v>
      </c>
      <c r="M18" s="9">
        <v>700</v>
      </c>
      <c r="N18" s="9">
        <v>0.2</v>
      </c>
      <c r="O18" s="40">
        <v>24.1</v>
      </c>
      <c r="P18" s="9">
        <v>1400000</v>
      </c>
      <c r="Q18" s="8"/>
    </row>
    <row r="19" spans="1:17" x14ac:dyDescent="0.3">
      <c r="A19" s="29">
        <v>45093</v>
      </c>
      <c r="B19" s="9">
        <f t="shared" si="0"/>
        <v>33520</v>
      </c>
      <c r="C19" s="23">
        <v>33.520000000000003</v>
      </c>
      <c r="D19" s="23">
        <v>7.35</v>
      </c>
      <c r="E19" s="23">
        <v>7.65</v>
      </c>
      <c r="F19" s="9">
        <v>160</v>
      </c>
      <c r="G19" s="9">
        <v>21</v>
      </c>
      <c r="H19" s="9">
        <v>320</v>
      </c>
      <c r="I19" s="9">
        <v>40</v>
      </c>
      <c r="J19" s="9">
        <v>275</v>
      </c>
      <c r="K19" s="9">
        <v>19</v>
      </c>
      <c r="L19" s="9" t="s">
        <v>31</v>
      </c>
      <c r="M19" s="9">
        <v>500</v>
      </c>
      <c r="N19" s="9">
        <v>0.3</v>
      </c>
      <c r="O19" s="40">
        <v>23.2</v>
      </c>
      <c r="P19" s="9">
        <v>1700000</v>
      </c>
      <c r="Q19" s="8"/>
    </row>
    <row r="20" spans="1:17" x14ac:dyDescent="0.3">
      <c r="A20" s="29">
        <v>45094</v>
      </c>
      <c r="B20" s="9">
        <f t="shared" si="0"/>
        <v>12020</v>
      </c>
      <c r="C20" s="23">
        <v>12.02</v>
      </c>
      <c r="D20" s="23">
        <v>7.14</v>
      </c>
      <c r="E20" s="23">
        <v>7.37</v>
      </c>
      <c r="F20" s="9">
        <v>165</v>
      </c>
      <c r="G20" s="9">
        <v>23</v>
      </c>
      <c r="H20" s="9">
        <v>304</v>
      </c>
      <c r="I20" s="9">
        <v>44</v>
      </c>
      <c r="J20" s="9">
        <v>268</v>
      </c>
      <c r="K20" s="9">
        <v>18</v>
      </c>
      <c r="L20" s="9" t="s">
        <v>31</v>
      </c>
      <c r="M20" s="9">
        <v>600</v>
      </c>
      <c r="N20" s="9">
        <v>0.3</v>
      </c>
      <c r="O20" s="40">
        <v>24.3</v>
      </c>
      <c r="P20" s="9">
        <v>1100000</v>
      </c>
      <c r="Q20" s="8"/>
    </row>
    <row r="21" spans="1:17" ht="28.2" customHeight="1" x14ac:dyDescent="0.3">
      <c r="A21" s="29">
        <v>45095</v>
      </c>
      <c r="B21" s="23">
        <f t="shared" si="0"/>
        <v>0</v>
      </c>
      <c r="C21" s="23">
        <v>0</v>
      </c>
      <c r="D21" s="38" t="s">
        <v>34</v>
      </c>
      <c r="E21" s="38" t="s">
        <v>34</v>
      </c>
      <c r="F21" s="38" t="s">
        <v>34</v>
      </c>
      <c r="G21" s="38" t="s">
        <v>34</v>
      </c>
      <c r="H21" s="38" t="s">
        <v>34</v>
      </c>
      <c r="I21" s="38" t="s">
        <v>34</v>
      </c>
      <c r="J21" s="38" t="s">
        <v>34</v>
      </c>
      <c r="K21" s="38" t="s">
        <v>34</v>
      </c>
      <c r="L21" s="9" t="s">
        <v>31</v>
      </c>
      <c r="M21" s="38" t="s">
        <v>34</v>
      </c>
      <c r="N21" s="38" t="s">
        <v>34</v>
      </c>
      <c r="O21" s="41" t="s">
        <v>34</v>
      </c>
      <c r="P21" s="38" t="s">
        <v>34</v>
      </c>
      <c r="Q21" s="63" t="s">
        <v>35</v>
      </c>
    </row>
    <row r="22" spans="1:17" ht="28.2" customHeight="1" x14ac:dyDescent="0.3">
      <c r="A22" s="29">
        <v>45096</v>
      </c>
      <c r="B22" s="23">
        <f t="shared" si="0"/>
        <v>0</v>
      </c>
      <c r="C22" s="23">
        <v>0</v>
      </c>
      <c r="D22" s="38" t="s">
        <v>34</v>
      </c>
      <c r="E22" s="38" t="s">
        <v>34</v>
      </c>
      <c r="F22" s="38" t="s">
        <v>34</v>
      </c>
      <c r="G22" s="38" t="s">
        <v>34</v>
      </c>
      <c r="H22" s="38" t="s">
        <v>34</v>
      </c>
      <c r="I22" s="38" t="s">
        <v>34</v>
      </c>
      <c r="J22" s="38" t="s">
        <v>34</v>
      </c>
      <c r="K22" s="38" t="s">
        <v>34</v>
      </c>
      <c r="L22" s="9" t="s">
        <v>31</v>
      </c>
      <c r="M22" s="38" t="s">
        <v>34</v>
      </c>
      <c r="N22" s="38" t="s">
        <v>34</v>
      </c>
      <c r="O22" s="41" t="s">
        <v>34</v>
      </c>
      <c r="P22" s="38" t="s">
        <v>34</v>
      </c>
      <c r="Q22" s="63"/>
    </row>
    <row r="23" spans="1:17" ht="28.2" customHeight="1" x14ac:dyDescent="0.3">
      <c r="A23" s="29">
        <v>45097</v>
      </c>
      <c r="B23" s="23">
        <f t="shared" si="0"/>
        <v>0</v>
      </c>
      <c r="C23" s="23">
        <v>0</v>
      </c>
      <c r="D23" s="38" t="s">
        <v>34</v>
      </c>
      <c r="E23" s="38" t="s">
        <v>34</v>
      </c>
      <c r="F23" s="38" t="s">
        <v>34</v>
      </c>
      <c r="G23" s="38" t="s">
        <v>34</v>
      </c>
      <c r="H23" s="38" t="s">
        <v>34</v>
      </c>
      <c r="I23" s="38" t="s">
        <v>34</v>
      </c>
      <c r="J23" s="38" t="s">
        <v>34</v>
      </c>
      <c r="K23" s="38" t="s">
        <v>34</v>
      </c>
      <c r="L23" s="9" t="s">
        <v>31</v>
      </c>
      <c r="M23" s="38" t="s">
        <v>34</v>
      </c>
      <c r="N23" s="38" t="s">
        <v>34</v>
      </c>
      <c r="O23" s="41" t="s">
        <v>34</v>
      </c>
      <c r="P23" s="38" t="s">
        <v>34</v>
      </c>
      <c r="Q23" s="63"/>
    </row>
    <row r="24" spans="1:17" x14ac:dyDescent="0.3">
      <c r="A24" s="29">
        <v>45098</v>
      </c>
      <c r="B24" s="9">
        <f t="shared" si="0"/>
        <v>26640</v>
      </c>
      <c r="C24" s="23">
        <v>26.64</v>
      </c>
      <c r="D24" s="23">
        <v>7.04</v>
      </c>
      <c r="E24" s="23">
        <v>7.28</v>
      </c>
      <c r="F24" s="9">
        <v>170</v>
      </c>
      <c r="G24" s="9">
        <v>20</v>
      </c>
      <c r="H24" s="9">
        <v>356</v>
      </c>
      <c r="I24" s="9">
        <v>48</v>
      </c>
      <c r="J24" s="9">
        <v>311</v>
      </c>
      <c r="K24" s="9">
        <v>25</v>
      </c>
      <c r="L24" s="9" t="s">
        <v>31</v>
      </c>
      <c r="M24" s="9">
        <v>400</v>
      </c>
      <c r="N24" s="9">
        <v>0.3</v>
      </c>
      <c r="O24" s="40">
        <v>24.7</v>
      </c>
      <c r="P24" s="9">
        <v>1200000</v>
      </c>
      <c r="Q24" s="8"/>
    </row>
    <row r="25" spans="1:17" x14ac:dyDescent="0.3">
      <c r="A25" s="29">
        <v>45099</v>
      </c>
      <c r="B25" s="9">
        <f t="shared" si="0"/>
        <v>37710</v>
      </c>
      <c r="C25" s="23">
        <v>37.71</v>
      </c>
      <c r="D25" s="23">
        <v>7.43</v>
      </c>
      <c r="E25" s="23">
        <v>7.82</v>
      </c>
      <c r="F25" s="9">
        <v>160</v>
      </c>
      <c r="G25" s="9">
        <v>21</v>
      </c>
      <c r="H25" s="9">
        <v>340</v>
      </c>
      <c r="I25" s="9">
        <v>48</v>
      </c>
      <c r="J25" s="9">
        <v>308</v>
      </c>
      <c r="K25" s="9">
        <v>19</v>
      </c>
      <c r="L25" s="9" t="s">
        <v>31</v>
      </c>
      <c r="M25" s="9">
        <v>500</v>
      </c>
      <c r="N25" s="9">
        <v>0.3</v>
      </c>
      <c r="O25" s="40">
        <v>25.3</v>
      </c>
      <c r="P25" s="9">
        <v>1400000</v>
      </c>
      <c r="Q25" s="8"/>
    </row>
    <row r="26" spans="1:17" x14ac:dyDescent="0.3">
      <c r="A26" s="29">
        <v>45100</v>
      </c>
      <c r="B26" s="9">
        <f t="shared" si="0"/>
        <v>36480</v>
      </c>
      <c r="C26" s="23">
        <v>36.479999999999997</v>
      </c>
      <c r="D26" s="23">
        <v>7.68</v>
      </c>
      <c r="E26" s="23">
        <v>7.94</v>
      </c>
      <c r="F26" s="9">
        <v>165</v>
      </c>
      <c r="G26" s="9">
        <v>15</v>
      </c>
      <c r="H26" s="9">
        <v>332</v>
      </c>
      <c r="I26" s="9">
        <v>44</v>
      </c>
      <c r="J26" s="9">
        <v>302</v>
      </c>
      <c r="K26" s="9">
        <v>16</v>
      </c>
      <c r="L26" s="9" t="s">
        <v>31</v>
      </c>
      <c r="M26" s="9">
        <v>400</v>
      </c>
      <c r="N26" s="9">
        <v>0.2</v>
      </c>
      <c r="O26" s="40">
        <v>24.9</v>
      </c>
      <c r="P26" s="9">
        <v>1700000</v>
      </c>
      <c r="Q26" s="8"/>
    </row>
    <row r="27" spans="1:17" x14ac:dyDescent="0.3">
      <c r="A27" s="29">
        <v>45101</v>
      </c>
      <c r="B27" s="9">
        <f t="shared" si="0"/>
        <v>40770</v>
      </c>
      <c r="C27" s="23">
        <v>40.770000000000003</v>
      </c>
      <c r="D27" s="23">
        <v>7.65</v>
      </c>
      <c r="E27" s="23">
        <v>7.98</v>
      </c>
      <c r="F27" s="9">
        <v>155</v>
      </c>
      <c r="G27" s="9">
        <v>21</v>
      </c>
      <c r="H27" s="9">
        <v>304</v>
      </c>
      <c r="I27" s="9">
        <v>40</v>
      </c>
      <c r="J27" s="9">
        <v>284</v>
      </c>
      <c r="K27" s="9">
        <v>24</v>
      </c>
      <c r="L27" s="9" t="s">
        <v>31</v>
      </c>
      <c r="M27" s="9">
        <v>700</v>
      </c>
      <c r="N27" s="9">
        <v>0.3</v>
      </c>
      <c r="O27" s="40">
        <v>25.6</v>
      </c>
      <c r="P27" s="9">
        <v>1200000</v>
      </c>
      <c r="Q27" s="8"/>
    </row>
    <row r="28" spans="1:17" x14ac:dyDescent="0.3">
      <c r="A28" s="29">
        <v>45102</v>
      </c>
      <c r="B28" s="9">
        <f t="shared" si="0"/>
        <v>38840</v>
      </c>
      <c r="C28" s="23">
        <v>38.840000000000003</v>
      </c>
      <c r="D28" s="23">
        <v>7.51</v>
      </c>
      <c r="E28" s="23">
        <v>7.82</v>
      </c>
      <c r="F28" s="9">
        <v>160</v>
      </c>
      <c r="G28" s="9">
        <v>14</v>
      </c>
      <c r="H28" s="9">
        <v>312</v>
      </c>
      <c r="I28" s="9">
        <v>40</v>
      </c>
      <c r="J28" s="9">
        <v>279</v>
      </c>
      <c r="K28" s="9">
        <v>18</v>
      </c>
      <c r="L28" s="9" t="s">
        <v>31</v>
      </c>
      <c r="M28" s="9">
        <v>600</v>
      </c>
      <c r="N28" s="9">
        <v>0.2</v>
      </c>
      <c r="O28" s="40">
        <v>25.3</v>
      </c>
      <c r="P28" s="9">
        <v>1300000</v>
      </c>
      <c r="Q28" s="8"/>
    </row>
    <row r="29" spans="1:17" x14ac:dyDescent="0.3">
      <c r="A29" s="29">
        <v>45103</v>
      </c>
      <c r="B29" s="9">
        <f t="shared" si="0"/>
        <v>37750</v>
      </c>
      <c r="C29" s="23">
        <v>37.75</v>
      </c>
      <c r="D29" s="23">
        <v>7.7</v>
      </c>
      <c r="E29" s="23">
        <v>7.92</v>
      </c>
      <c r="F29" s="9">
        <v>165</v>
      </c>
      <c r="G29" s="9">
        <v>15</v>
      </c>
      <c r="H29" s="9">
        <v>328</v>
      </c>
      <c r="I29" s="9">
        <v>44</v>
      </c>
      <c r="J29" s="9">
        <v>307</v>
      </c>
      <c r="K29" s="9">
        <v>20</v>
      </c>
      <c r="L29" s="9" t="s">
        <v>31</v>
      </c>
      <c r="M29" s="9">
        <v>500</v>
      </c>
      <c r="N29" s="9">
        <v>0.3</v>
      </c>
      <c r="O29" s="40">
        <v>23.9</v>
      </c>
      <c r="P29" s="9">
        <v>1200000</v>
      </c>
      <c r="Q29" s="8"/>
    </row>
    <row r="30" spans="1:17" x14ac:dyDescent="0.3">
      <c r="A30" s="29">
        <v>45104</v>
      </c>
      <c r="B30" s="9">
        <f t="shared" si="0"/>
        <v>38630</v>
      </c>
      <c r="C30" s="23">
        <v>38.630000000000003</v>
      </c>
      <c r="D30" s="23">
        <v>7.51</v>
      </c>
      <c r="E30" s="23">
        <v>7.86</v>
      </c>
      <c r="F30" s="9">
        <v>160</v>
      </c>
      <c r="G30" s="9">
        <v>22</v>
      </c>
      <c r="H30" s="9">
        <v>320</v>
      </c>
      <c r="I30" s="9">
        <v>48</v>
      </c>
      <c r="J30" s="9">
        <v>302</v>
      </c>
      <c r="K30" s="9">
        <v>21</v>
      </c>
      <c r="L30" s="9" t="s">
        <v>31</v>
      </c>
      <c r="M30" s="9">
        <v>700</v>
      </c>
      <c r="N30" s="9">
        <v>0.3</v>
      </c>
      <c r="O30" s="40">
        <v>25.9</v>
      </c>
      <c r="P30" s="9">
        <v>1700000</v>
      </c>
      <c r="Q30" s="8"/>
    </row>
    <row r="31" spans="1:17" x14ac:dyDescent="0.3">
      <c r="A31" s="29">
        <v>45105</v>
      </c>
      <c r="B31" s="9">
        <f t="shared" si="0"/>
        <v>39540</v>
      </c>
      <c r="C31" s="23">
        <v>39.54</v>
      </c>
      <c r="D31" s="23">
        <v>7.55</v>
      </c>
      <c r="E31" s="23">
        <v>7.94</v>
      </c>
      <c r="F31" s="9">
        <v>155</v>
      </c>
      <c r="G31" s="9">
        <v>18</v>
      </c>
      <c r="H31" s="9">
        <v>316</v>
      </c>
      <c r="I31" s="9">
        <v>40</v>
      </c>
      <c r="J31" s="9">
        <v>296</v>
      </c>
      <c r="K31" s="9">
        <v>20</v>
      </c>
      <c r="L31" s="9" t="s">
        <v>31</v>
      </c>
      <c r="M31" s="9">
        <v>500</v>
      </c>
      <c r="N31" s="9">
        <v>0.2</v>
      </c>
      <c r="O31" s="40">
        <v>24.5</v>
      </c>
      <c r="P31" s="9">
        <v>1300000</v>
      </c>
      <c r="Q31" s="8"/>
    </row>
    <row r="32" spans="1:17" x14ac:dyDescent="0.3">
      <c r="A32" s="29">
        <v>45106</v>
      </c>
      <c r="B32" s="9">
        <f t="shared" si="0"/>
        <v>41340</v>
      </c>
      <c r="C32" s="23">
        <v>41.34</v>
      </c>
      <c r="D32" s="23">
        <v>7.4</v>
      </c>
      <c r="E32" s="23">
        <v>7.9</v>
      </c>
      <c r="F32" s="9">
        <v>160</v>
      </c>
      <c r="G32" s="9">
        <v>16</v>
      </c>
      <c r="H32" s="9">
        <v>312</v>
      </c>
      <c r="I32" s="9">
        <v>44</v>
      </c>
      <c r="J32" s="9">
        <v>292</v>
      </c>
      <c r="K32" s="9">
        <v>22</v>
      </c>
      <c r="L32" s="9" t="s">
        <v>31</v>
      </c>
      <c r="M32" s="9">
        <v>600</v>
      </c>
      <c r="N32" s="9">
        <v>0.2</v>
      </c>
      <c r="O32" s="40">
        <v>25.8</v>
      </c>
      <c r="P32" s="9">
        <v>1400000</v>
      </c>
      <c r="Q32" s="8"/>
    </row>
    <row r="33" spans="1:17" ht="15" thickBot="1" x14ac:dyDescent="0.35">
      <c r="A33" s="31">
        <v>45107</v>
      </c>
      <c r="B33" s="32">
        <f t="shared" si="0"/>
        <v>55890</v>
      </c>
      <c r="C33" s="35">
        <v>55.89</v>
      </c>
      <c r="D33" s="35">
        <v>7.21</v>
      </c>
      <c r="E33" s="35">
        <v>7.8</v>
      </c>
      <c r="F33" s="32">
        <v>155</v>
      </c>
      <c r="G33" s="32">
        <v>21</v>
      </c>
      <c r="H33" s="32">
        <v>352</v>
      </c>
      <c r="I33" s="32">
        <v>48</v>
      </c>
      <c r="J33" s="32">
        <v>264</v>
      </c>
      <c r="K33" s="32">
        <v>25</v>
      </c>
      <c r="L33" s="32" t="s">
        <v>31</v>
      </c>
      <c r="M33" s="32">
        <v>700</v>
      </c>
      <c r="N33" s="32">
        <v>0.3</v>
      </c>
      <c r="O33" s="42">
        <v>24.1</v>
      </c>
      <c r="P33" s="32">
        <v>1200000</v>
      </c>
      <c r="Q33" s="37"/>
    </row>
    <row r="34" spans="1:17" ht="15" thickBot="1" x14ac:dyDescent="0.35">
      <c r="A34" s="20" t="s">
        <v>26</v>
      </c>
      <c r="B34" s="4">
        <f t="shared" ref="B34:K34" si="1">AVERAGE(B4:B33)</f>
        <v>32727.333333333332</v>
      </c>
      <c r="C34" s="4">
        <f t="shared" si="1"/>
        <v>32.727333333333334</v>
      </c>
      <c r="D34" s="4">
        <f t="shared" si="1"/>
        <v>7.3870370370370368</v>
      </c>
      <c r="E34" s="4">
        <f t="shared" si="1"/>
        <v>7.6807407407407409</v>
      </c>
      <c r="F34" s="4">
        <f t="shared" si="1"/>
        <v>162.77777777777777</v>
      </c>
      <c r="G34" s="4">
        <f t="shared" si="1"/>
        <v>20.592592592592592</v>
      </c>
      <c r="H34" s="4">
        <f t="shared" si="1"/>
        <v>320</v>
      </c>
      <c r="I34" s="4">
        <f t="shared" si="1"/>
        <v>43.555555555555557</v>
      </c>
      <c r="J34" s="4">
        <f t="shared" si="1"/>
        <v>288.2962962962963</v>
      </c>
      <c r="K34" s="4">
        <f t="shared" si="1"/>
        <v>22.25925925925926</v>
      </c>
      <c r="L34" s="4" t="s">
        <v>31</v>
      </c>
      <c r="M34" s="4">
        <f>AVERAGE(M4:M33)</f>
        <v>548.14814814814815</v>
      </c>
      <c r="N34" s="4">
        <f>AVERAGE(N4:N33)</f>
        <v>0.26296296296296295</v>
      </c>
      <c r="O34" s="4">
        <f>AVERAGE(O4:O33)</f>
        <v>25.059259259259257</v>
      </c>
      <c r="P34" s="4">
        <f>AVERAGE(P4:P33)</f>
        <v>1388888.888888889</v>
      </c>
      <c r="Q34" s="10"/>
    </row>
    <row r="35" spans="1:17" x14ac:dyDescent="0.3">
      <c r="C35" s="25">
        <f>SUM(C4:C33)</f>
        <v>981.82</v>
      </c>
    </row>
    <row r="40" spans="1:17" ht="18" x14ac:dyDescent="0.3">
      <c r="A40" s="43" t="s">
        <v>27</v>
      </c>
      <c r="B40" s="43"/>
      <c r="C40" s="43" t="s">
        <v>28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</row>
    <row r="41" spans="1:17" ht="40.799999999999997" customHeight="1" x14ac:dyDescent="0.3"/>
    <row r="42" spans="1:17" x14ac:dyDescent="0.3">
      <c r="A42" s="5" t="s">
        <v>29</v>
      </c>
      <c r="B42" s="6">
        <f t="shared" ref="B42:K42" si="2">MIN(B4:B33)</f>
        <v>0</v>
      </c>
      <c r="C42" s="6">
        <f t="shared" si="2"/>
        <v>0</v>
      </c>
      <c r="D42" s="6">
        <f t="shared" si="2"/>
        <v>7.04</v>
      </c>
      <c r="E42" s="6">
        <f t="shared" si="2"/>
        <v>7.27</v>
      </c>
      <c r="F42" s="6">
        <f t="shared" si="2"/>
        <v>155</v>
      </c>
      <c r="G42" s="6">
        <f t="shared" si="2"/>
        <v>14</v>
      </c>
      <c r="H42" s="6">
        <f t="shared" si="2"/>
        <v>292</v>
      </c>
      <c r="I42" s="6">
        <f t="shared" si="2"/>
        <v>36</v>
      </c>
      <c r="J42" s="6">
        <f t="shared" si="2"/>
        <v>264</v>
      </c>
      <c r="K42" s="6">
        <f t="shared" si="2"/>
        <v>16</v>
      </c>
      <c r="L42" s="6"/>
      <c r="M42" s="6">
        <f>MIN(M4:M33)</f>
        <v>400</v>
      </c>
      <c r="N42" s="6">
        <f>MIN(N4:N33)</f>
        <v>0.2</v>
      </c>
      <c r="O42" s="6">
        <f>MIN(O4:O33)</f>
        <v>23.2</v>
      </c>
      <c r="P42" s="6">
        <f>MIN(P4:P33)</f>
        <v>1100000</v>
      </c>
      <c r="Q42" s="6"/>
    </row>
    <row r="43" spans="1:17" x14ac:dyDescent="0.3">
      <c r="A43" s="5"/>
    </row>
    <row r="44" spans="1:17" x14ac:dyDescent="0.3">
      <c r="A44" s="5" t="s">
        <v>30</v>
      </c>
      <c r="B44" s="6">
        <f t="shared" ref="B44:K44" si="3">MAX(B4:B33)</f>
        <v>55890</v>
      </c>
      <c r="C44" s="6">
        <f t="shared" si="3"/>
        <v>55.89</v>
      </c>
      <c r="D44" s="6">
        <f t="shared" si="3"/>
        <v>7.7</v>
      </c>
      <c r="E44" s="6">
        <f t="shared" si="3"/>
        <v>7.98</v>
      </c>
      <c r="F44" s="6">
        <f t="shared" si="3"/>
        <v>175</v>
      </c>
      <c r="G44" s="6">
        <f t="shared" si="3"/>
        <v>28</v>
      </c>
      <c r="H44" s="6">
        <f t="shared" si="3"/>
        <v>356</v>
      </c>
      <c r="I44" s="6">
        <f t="shared" si="3"/>
        <v>48</v>
      </c>
      <c r="J44" s="6">
        <f t="shared" si="3"/>
        <v>320</v>
      </c>
      <c r="K44" s="6">
        <f t="shared" si="3"/>
        <v>30</v>
      </c>
      <c r="L44" s="6"/>
      <c r="M44" s="6">
        <f>MAX(M4:M33)</f>
        <v>700</v>
      </c>
      <c r="N44" s="6">
        <f>MAX(N4:N33)</f>
        <v>0.3</v>
      </c>
      <c r="O44" s="6">
        <f>MAX(O4:O33)</f>
        <v>26.1</v>
      </c>
      <c r="P44" s="6">
        <f>MAX(P4:P33)</f>
        <v>1700000</v>
      </c>
      <c r="Q44" s="6"/>
    </row>
  </sheetData>
  <mergeCells count="13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21:Q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BD24-430C-4348-B346-3D9EFEF4AD9D}">
  <sheetPr>
    <tabColor rgb="FF92D050"/>
  </sheetPr>
  <dimension ref="A1:AT44"/>
  <sheetViews>
    <sheetView tabSelected="1" zoomScaleNormal="100" workbookViewId="0">
      <selection activeCell="C35" sqref="C35"/>
    </sheetView>
  </sheetViews>
  <sheetFormatPr defaultRowHeight="14.4" x14ac:dyDescent="0.3"/>
  <cols>
    <col min="1" max="1" width="9.33203125" bestFit="1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1.5546875" bestFit="1" customWidth="1"/>
    <col min="17" max="17" width="22.6640625" customWidth="1"/>
  </cols>
  <sheetData>
    <row r="1" spans="1:46" ht="69.75" customHeight="1" thickBot="1" x14ac:dyDescent="0.6">
      <c r="A1" s="45" t="s">
        <v>33</v>
      </c>
      <c r="B1" s="46"/>
      <c r="C1" s="46"/>
      <c r="D1" s="46"/>
      <c r="E1" s="46"/>
      <c r="F1" s="46"/>
      <c r="G1" s="46"/>
      <c r="H1" s="47"/>
      <c r="I1" s="47"/>
      <c r="J1" s="46"/>
      <c r="K1" s="46"/>
      <c r="L1" s="46"/>
      <c r="M1" s="46"/>
      <c r="N1" s="46"/>
      <c r="O1" s="46"/>
      <c r="P1" s="46"/>
      <c r="Q1" s="4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49" t="s">
        <v>0</v>
      </c>
      <c r="B2" s="50" t="s">
        <v>25</v>
      </c>
      <c r="C2" s="51"/>
      <c r="D2" s="52" t="s">
        <v>1</v>
      </c>
      <c r="E2" s="53"/>
      <c r="F2" s="54" t="s">
        <v>2</v>
      </c>
      <c r="G2" s="55"/>
      <c r="H2" s="56" t="s">
        <v>3</v>
      </c>
      <c r="I2" s="57"/>
      <c r="J2" s="58" t="s">
        <v>4</v>
      </c>
      <c r="K2" s="55"/>
      <c r="L2" s="59" t="s">
        <v>5</v>
      </c>
      <c r="M2" s="55"/>
      <c r="N2" s="2" t="s">
        <v>6</v>
      </c>
      <c r="O2" s="59" t="s">
        <v>7</v>
      </c>
      <c r="P2" s="60"/>
      <c r="Q2" s="6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2"/>
      <c r="B3" s="11" t="s">
        <v>9</v>
      </c>
      <c r="C3" s="12" t="s">
        <v>10</v>
      </c>
      <c r="D3" s="13" t="s">
        <v>11</v>
      </c>
      <c r="E3" s="13" t="s">
        <v>21</v>
      </c>
      <c r="F3" s="26" t="s">
        <v>12</v>
      </c>
      <c r="G3" s="27" t="s">
        <v>22</v>
      </c>
      <c r="H3" s="16" t="s">
        <v>13</v>
      </c>
      <c r="I3" s="16" t="s">
        <v>14</v>
      </c>
      <c r="J3" s="17" t="s">
        <v>15</v>
      </c>
      <c r="K3" s="17" t="s">
        <v>23</v>
      </c>
      <c r="L3" s="19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6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28">
        <v>45078</v>
      </c>
      <c r="B4" s="21">
        <v>13590</v>
      </c>
      <c r="C4" s="21">
        <v>13.59</v>
      </c>
      <c r="D4" s="34">
        <v>7.25</v>
      </c>
      <c r="E4" s="34">
        <v>7.76</v>
      </c>
      <c r="F4" s="21">
        <v>155</v>
      </c>
      <c r="G4" s="21">
        <v>20</v>
      </c>
      <c r="H4" s="21">
        <v>368</v>
      </c>
      <c r="I4" s="21">
        <v>36</v>
      </c>
      <c r="J4" s="21">
        <v>321</v>
      </c>
      <c r="K4" s="21">
        <v>17</v>
      </c>
      <c r="L4" s="21" t="s">
        <v>31</v>
      </c>
      <c r="M4" s="21">
        <v>400</v>
      </c>
      <c r="N4" s="21">
        <v>0.2</v>
      </c>
      <c r="O4" s="34">
        <v>24.09</v>
      </c>
      <c r="P4" s="21">
        <v>1700000</v>
      </c>
      <c r="Q4" s="22"/>
    </row>
    <row r="5" spans="1:46" x14ac:dyDescent="0.3">
      <c r="A5" s="29">
        <v>45079</v>
      </c>
      <c r="B5" s="9">
        <v>14070</v>
      </c>
      <c r="C5" s="9">
        <v>14.07</v>
      </c>
      <c r="D5" s="23">
        <v>7.31</v>
      </c>
      <c r="E5" s="23">
        <v>7.77</v>
      </c>
      <c r="F5" s="9">
        <v>165</v>
      </c>
      <c r="G5" s="9">
        <v>18</v>
      </c>
      <c r="H5" s="9">
        <v>364</v>
      </c>
      <c r="I5" s="9">
        <v>32</v>
      </c>
      <c r="J5" s="9">
        <v>318</v>
      </c>
      <c r="K5" s="9">
        <v>18</v>
      </c>
      <c r="L5" s="9" t="s">
        <v>31</v>
      </c>
      <c r="M5" s="9">
        <v>500</v>
      </c>
      <c r="N5" s="9">
        <v>0.3</v>
      </c>
      <c r="O5" s="23">
        <v>24.73</v>
      </c>
      <c r="P5" s="9">
        <v>1400000</v>
      </c>
      <c r="Q5" s="30"/>
    </row>
    <row r="6" spans="1:46" x14ac:dyDescent="0.3">
      <c r="A6" s="29">
        <v>45080</v>
      </c>
      <c r="B6" s="9">
        <v>14570</v>
      </c>
      <c r="C6" s="9">
        <v>14.57</v>
      </c>
      <c r="D6" s="23">
        <v>7.24</v>
      </c>
      <c r="E6" s="23">
        <v>7.76</v>
      </c>
      <c r="F6" s="9">
        <v>160</v>
      </c>
      <c r="G6" s="9">
        <v>16</v>
      </c>
      <c r="H6" s="9">
        <v>372</v>
      </c>
      <c r="I6" s="9">
        <v>36</v>
      </c>
      <c r="J6" s="9">
        <v>316</v>
      </c>
      <c r="K6" s="9">
        <v>17</v>
      </c>
      <c r="L6" s="9" t="s">
        <v>31</v>
      </c>
      <c r="M6" s="9">
        <v>600</v>
      </c>
      <c r="N6" s="9">
        <v>0.2</v>
      </c>
      <c r="O6" s="23">
        <v>23.67</v>
      </c>
      <c r="P6" s="9">
        <v>1700000</v>
      </c>
      <c r="Q6" s="30"/>
    </row>
    <row r="7" spans="1:46" x14ac:dyDescent="0.3">
      <c r="A7" s="29">
        <v>45081</v>
      </c>
      <c r="B7" s="9">
        <v>13480</v>
      </c>
      <c r="C7" s="9">
        <v>13.48</v>
      </c>
      <c r="D7" s="23">
        <v>7.31</v>
      </c>
      <c r="E7" s="23">
        <v>7.78</v>
      </c>
      <c r="F7" s="9">
        <v>155</v>
      </c>
      <c r="G7" s="9">
        <v>18</v>
      </c>
      <c r="H7" s="9">
        <v>368</v>
      </c>
      <c r="I7" s="9">
        <v>40</v>
      </c>
      <c r="J7" s="9">
        <v>318</v>
      </c>
      <c r="K7" s="9">
        <v>18</v>
      </c>
      <c r="L7" s="9" t="s">
        <v>31</v>
      </c>
      <c r="M7" s="9">
        <v>500</v>
      </c>
      <c r="N7" s="9">
        <v>0.3</v>
      </c>
      <c r="O7" s="23">
        <v>24.8</v>
      </c>
      <c r="P7" s="9">
        <v>1400000</v>
      </c>
      <c r="Q7" s="30"/>
    </row>
    <row r="8" spans="1:46" x14ac:dyDescent="0.3">
      <c r="A8" s="29">
        <v>45082</v>
      </c>
      <c r="B8" s="9">
        <v>14140</v>
      </c>
      <c r="C8" s="9">
        <v>14.14</v>
      </c>
      <c r="D8" s="23">
        <v>7.33</v>
      </c>
      <c r="E8" s="23">
        <v>7.75</v>
      </c>
      <c r="F8" s="9">
        <v>160</v>
      </c>
      <c r="G8" s="9">
        <v>15</v>
      </c>
      <c r="H8" s="9">
        <v>360</v>
      </c>
      <c r="I8" s="9">
        <v>32</v>
      </c>
      <c r="J8" s="9">
        <v>317</v>
      </c>
      <c r="K8" s="9">
        <v>14</v>
      </c>
      <c r="L8" s="9" t="s">
        <v>31</v>
      </c>
      <c r="M8" s="9">
        <v>600</v>
      </c>
      <c r="N8" s="9">
        <v>0.2</v>
      </c>
      <c r="O8" s="23">
        <v>23.92</v>
      </c>
      <c r="P8" s="9">
        <v>1700000</v>
      </c>
      <c r="Q8" s="30"/>
    </row>
    <row r="9" spans="1:46" x14ac:dyDescent="0.3">
      <c r="A9" s="29">
        <v>45083</v>
      </c>
      <c r="B9" s="9">
        <v>14380</v>
      </c>
      <c r="C9" s="9">
        <v>14.38</v>
      </c>
      <c r="D9" s="23">
        <v>7.36</v>
      </c>
      <c r="E9" s="23">
        <v>7.78</v>
      </c>
      <c r="F9" s="9">
        <v>165</v>
      </c>
      <c r="G9" s="9">
        <v>18</v>
      </c>
      <c r="H9" s="9">
        <v>356</v>
      </c>
      <c r="I9" s="9">
        <v>36</v>
      </c>
      <c r="J9" s="9">
        <v>318</v>
      </c>
      <c r="K9" s="9">
        <v>18</v>
      </c>
      <c r="L9" s="9" t="s">
        <v>31</v>
      </c>
      <c r="M9" s="9">
        <v>400</v>
      </c>
      <c r="N9" s="9">
        <v>0.3</v>
      </c>
      <c r="O9" s="23">
        <v>23.39</v>
      </c>
      <c r="P9" s="9">
        <v>1300000</v>
      </c>
      <c r="Q9" s="30"/>
    </row>
    <row r="10" spans="1:46" x14ac:dyDescent="0.3">
      <c r="A10" s="29">
        <v>45084</v>
      </c>
      <c r="B10" s="9">
        <v>14580</v>
      </c>
      <c r="C10" s="9">
        <v>14.58</v>
      </c>
      <c r="D10" s="23">
        <v>7.32</v>
      </c>
      <c r="E10" s="23">
        <v>7.75</v>
      </c>
      <c r="F10" s="9">
        <v>160</v>
      </c>
      <c r="G10" s="9">
        <v>16</v>
      </c>
      <c r="H10" s="9">
        <v>360</v>
      </c>
      <c r="I10" s="9">
        <v>40</v>
      </c>
      <c r="J10" s="9">
        <v>321</v>
      </c>
      <c r="K10" s="9">
        <v>16</v>
      </c>
      <c r="L10" s="9" t="s">
        <v>31</v>
      </c>
      <c r="M10" s="9">
        <v>500</v>
      </c>
      <c r="N10" s="9">
        <v>0.2</v>
      </c>
      <c r="O10" s="23">
        <v>23.73</v>
      </c>
      <c r="P10" s="9">
        <v>1400000</v>
      </c>
      <c r="Q10" s="30"/>
    </row>
    <row r="11" spans="1:46" x14ac:dyDescent="0.3">
      <c r="A11" s="29">
        <v>45085</v>
      </c>
      <c r="B11" s="9">
        <v>15270</v>
      </c>
      <c r="C11" s="9">
        <v>15.27</v>
      </c>
      <c r="D11" s="23">
        <v>7.34</v>
      </c>
      <c r="E11" s="23">
        <v>7.78</v>
      </c>
      <c r="F11" s="9">
        <v>165</v>
      </c>
      <c r="G11" s="9">
        <v>14</v>
      </c>
      <c r="H11" s="9">
        <v>364</v>
      </c>
      <c r="I11" s="9">
        <v>32</v>
      </c>
      <c r="J11" s="9">
        <v>323</v>
      </c>
      <c r="K11" s="9">
        <v>15</v>
      </c>
      <c r="L11" s="9" t="s">
        <v>31</v>
      </c>
      <c r="M11" s="9">
        <v>600</v>
      </c>
      <c r="N11" s="9">
        <v>0.3</v>
      </c>
      <c r="O11" s="23">
        <v>23.22</v>
      </c>
      <c r="P11" s="9">
        <v>1700000</v>
      </c>
      <c r="Q11" s="30"/>
    </row>
    <row r="12" spans="1:46" x14ac:dyDescent="0.3">
      <c r="A12" s="29">
        <v>45086</v>
      </c>
      <c r="B12" s="9">
        <v>14420</v>
      </c>
      <c r="C12" s="9">
        <v>14.42</v>
      </c>
      <c r="D12" s="23">
        <v>7.32</v>
      </c>
      <c r="E12" s="23">
        <v>7.76</v>
      </c>
      <c r="F12" s="9">
        <v>160</v>
      </c>
      <c r="G12" s="9">
        <v>16</v>
      </c>
      <c r="H12" s="9">
        <v>368</v>
      </c>
      <c r="I12" s="9">
        <v>40</v>
      </c>
      <c r="J12" s="9">
        <v>315</v>
      </c>
      <c r="K12" s="9">
        <v>17</v>
      </c>
      <c r="L12" s="9" t="s">
        <v>31</v>
      </c>
      <c r="M12" s="9">
        <v>400</v>
      </c>
      <c r="N12" s="9">
        <v>0.2</v>
      </c>
      <c r="O12" s="23">
        <v>24.19</v>
      </c>
      <c r="P12" s="9">
        <v>1300000</v>
      </c>
      <c r="Q12" s="30"/>
    </row>
    <row r="13" spans="1:46" x14ac:dyDescent="0.3">
      <c r="A13" s="29">
        <v>45087</v>
      </c>
      <c r="B13" s="9">
        <v>14530</v>
      </c>
      <c r="C13" s="9">
        <v>14.53</v>
      </c>
      <c r="D13" s="23">
        <v>7.34</v>
      </c>
      <c r="E13" s="23">
        <v>7.78</v>
      </c>
      <c r="F13" s="9">
        <v>170</v>
      </c>
      <c r="G13" s="9">
        <v>13</v>
      </c>
      <c r="H13" s="9">
        <v>360</v>
      </c>
      <c r="I13" s="9">
        <v>32</v>
      </c>
      <c r="J13" s="9">
        <v>325</v>
      </c>
      <c r="K13" s="9">
        <v>20</v>
      </c>
      <c r="L13" s="9" t="s">
        <v>31</v>
      </c>
      <c r="M13" s="9">
        <v>700</v>
      </c>
      <c r="N13" s="9">
        <v>0.3</v>
      </c>
      <c r="O13" s="23">
        <v>24.73</v>
      </c>
      <c r="P13" s="9">
        <v>1400000</v>
      </c>
      <c r="Q13" s="30"/>
    </row>
    <row r="14" spans="1:46" x14ac:dyDescent="0.3">
      <c r="A14" s="29">
        <v>45088</v>
      </c>
      <c r="B14" s="9">
        <v>15060</v>
      </c>
      <c r="C14" s="9">
        <v>15.06</v>
      </c>
      <c r="D14" s="23">
        <v>7.35</v>
      </c>
      <c r="E14" s="23">
        <v>7.76</v>
      </c>
      <c r="F14" s="9">
        <v>165</v>
      </c>
      <c r="G14" s="9">
        <v>16</v>
      </c>
      <c r="H14" s="9">
        <v>368</v>
      </c>
      <c r="I14" s="9">
        <v>36</v>
      </c>
      <c r="J14" s="9">
        <v>315</v>
      </c>
      <c r="K14" s="9">
        <v>22</v>
      </c>
      <c r="L14" s="9" t="s">
        <v>31</v>
      </c>
      <c r="M14" s="9">
        <v>600</v>
      </c>
      <c r="N14" s="9">
        <v>0.2</v>
      </c>
      <c r="O14" s="23">
        <v>23.52</v>
      </c>
      <c r="P14" s="9">
        <v>1700000</v>
      </c>
      <c r="Q14" s="30"/>
    </row>
    <row r="15" spans="1:46" x14ac:dyDescent="0.3">
      <c r="A15" s="29">
        <v>45089</v>
      </c>
      <c r="B15" s="9">
        <v>15650</v>
      </c>
      <c r="C15" s="9">
        <v>15.65</v>
      </c>
      <c r="D15" s="23">
        <v>7.37</v>
      </c>
      <c r="E15" s="23">
        <v>7.78</v>
      </c>
      <c r="F15" s="9">
        <v>160</v>
      </c>
      <c r="G15" s="9">
        <v>15</v>
      </c>
      <c r="H15" s="9">
        <v>364</v>
      </c>
      <c r="I15" s="9">
        <v>32</v>
      </c>
      <c r="J15" s="9">
        <v>317</v>
      </c>
      <c r="K15" s="9">
        <v>14</v>
      </c>
      <c r="L15" s="9" t="s">
        <v>31</v>
      </c>
      <c r="M15" s="9">
        <v>400</v>
      </c>
      <c r="N15" s="9">
        <v>0.2</v>
      </c>
      <c r="O15" s="23">
        <v>23.84</v>
      </c>
      <c r="P15" s="9">
        <v>1300000</v>
      </c>
      <c r="Q15" s="30"/>
    </row>
    <row r="16" spans="1:46" x14ac:dyDescent="0.3">
      <c r="A16" s="29">
        <v>45090</v>
      </c>
      <c r="B16" s="9">
        <v>14340</v>
      </c>
      <c r="C16" s="9">
        <v>14.34</v>
      </c>
      <c r="D16" s="23">
        <v>7.35</v>
      </c>
      <c r="E16" s="23">
        <v>7.8</v>
      </c>
      <c r="F16" s="9">
        <v>170</v>
      </c>
      <c r="G16" s="9">
        <v>14</v>
      </c>
      <c r="H16" s="9">
        <v>368</v>
      </c>
      <c r="I16" s="9">
        <v>36</v>
      </c>
      <c r="J16" s="9">
        <v>322</v>
      </c>
      <c r="K16" s="9">
        <v>13</v>
      </c>
      <c r="L16" s="9" t="s">
        <v>31</v>
      </c>
      <c r="M16" s="9">
        <v>600</v>
      </c>
      <c r="N16" s="9">
        <v>0.2</v>
      </c>
      <c r="O16" s="23">
        <v>24.16</v>
      </c>
      <c r="P16" s="9">
        <v>1700000</v>
      </c>
      <c r="Q16" s="30"/>
    </row>
    <row r="17" spans="1:17" x14ac:dyDescent="0.3">
      <c r="A17" s="29">
        <v>45091</v>
      </c>
      <c r="B17" s="9">
        <v>12650</v>
      </c>
      <c r="C17" s="9">
        <v>12.65</v>
      </c>
      <c r="D17" s="23">
        <v>7.36</v>
      </c>
      <c r="E17" s="23">
        <v>7.79</v>
      </c>
      <c r="F17" s="9">
        <v>160</v>
      </c>
      <c r="G17" s="9">
        <v>15</v>
      </c>
      <c r="H17" s="9">
        <v>360</v>
      </c>
      <c r="I17" s="9">
        <v>32</v>
      </c>
      <c r="J17" s="9">
        <v>325</v>
      </c>
      <c r="K17" s="9">
        <v>15</v>
      </c>
      <c r="L17" s="9" t="s">
        <v>31</v>
      </c>
      <c r="M17" s="9">
        <v>500</v>
      </c>
      <c r="N17" s="9">
        <v>0.3</v>
      </c>
      <c r="O17" s="23">
        <v>23.47</v>
      </c>
      <c r="P17" s="9">
        <v>1400000</v>
      </c>
      <c r="Q17" s="30"/>
    </row>
    <row r="18" spans="1:17" x14ac:dyDescent="0.3">
      <c r="A18" s="29">
        <v>45092</v>
      </c>
      <c r="B18" s="9">
        <v>13890</v>
      </c>
      <c r="C18" s="9">
        <v>13.89</v>
      </c>
      <c r="D18" s="23">
        <v>7.36</v>
      </c>
      <c r="E18" s="23">
        <v>7.85</v>
      </c>
      <c r="F18" s="9">
        <v>165</v>
      </c>
      <c r="G18" s="9">
        <v>14</v>
      </c>
      <c r="H18" s="9">
        <v>368</v>
      </c>
      <c r="I18" s="9">
        <v>40</v>
      </c>
      <c r="J18" s="9">
        <v>316</v>
      </c>
      <c r="K18" s="9">
        <v>16</v>
      </c>
      <c r="L18" s="9" t="s">
        <v>31</v>
      </c>
      <c r="M18" s="9">
        <v>400</v>
      </c>
      <c r="N18" s="9">
        <v>0.2</v>
      </c>
      <c r="O18" s="23">
        <v>24.71</v>
      </c>
      <c r="P18" s="9">
        <v>1300000</v>
      </c>
      <c r="Q18" s="30"/>
    </row>
    <row r="19" spans="1:17" x14ac:dyDescent="0.3">
      <c r="A19" s="29">
        <v>45093</v>
      </c>
      <c r="B19" s="9">
        <v>14590</v>
      </c>
      <c r="C19" s="9">
        <v>14.59</v>
      </c>
      <c r="D19" s="23">
        <v>7.34</v>
      </c>
      <c r="E19" s="23">
        <v>7.83</v>
      </c>
      <c r="F19" s="9">
        <v>160</v>
      </c>
      <c r="G19" s="9">
        <v>16</v>
      </c>
      <c r="H19" s="9">
        <v>364</v>
      </c>
      <c r="I19" s="9">
        <v>36</v>
      </c>
      <c r="J19" s="9">
        <v>318</v>
      </c>
      <c r="K19" s="9">
        <v>15</v>
      </c>
      <c r="L19" s="9" t="s">
        <v>31</v>
      </c>
      <c r="M19" s="9">
        <v>600</v>
      </c>
      <c r="N19" s="9">
        <v>0.3</v>
      </c>
      <c r="O19" s="23">
        <v>23.22</v>
      </c>
      <c r="P19" s="9">
        <v>1700000</v>
      </c>
      <c r="Q19" s="30"/>
    </row>
    <row r="20" spans="1:17" x14ac:dyDescent="0.3">
      <c r="A20" s="29">
        <v>45094</v>
      </c>
      <c r="B20" s="9">
        <v>13820</v>
      </c>
      <c r="C20" s="9">
        <v>13.82</v>
      </c>
      <c r="D20" s="23">
        <v>7.36</v>
      </c>
      <c r="E20" s="23">
        <v>7.86</v>
      </c>
      <c r="F20" s="9">
        <v>170</v>
      </c>
      <c r="G20" s="9">
        <v>15</v>
      </c>
      <c r="H20" s="9">
        <v>360</v>
      </c>
      <c r="I20" s="9">
        <v>40</v>
      </c>
      <c r="J20" s="9">
        <v>316</v>
      </c>
      <c r="K20" s="9">
        <v>12</v>
      </c>
      <c r="L20" s="9" t="s">
        <v>31</v>
      </c>
      <c r="M20" s="9">
        <v>500</v>
      </c>
      <c r="N20" s="9">
        <v>0.2</v>
      </c>
      <c r="O20" s="23">
        <v>24.19</v>
      </c>
      <c r="P20" s="9">
        <v>1400000</v>
      </c>
      <c r="Q20" s="30"/>
    </row>
    <row r="21" spans="1:17" x14ac:dyDescent="0.3">
      <c r="A21" s="29">
        <v>45095</v>
      </c>
      <c r="B21" s="9">
        <v>15010</v>
      </c>
      <c r="C21" s="9">
        <v>15.01</v>
      </c>
      <c r="D21" s="23">
        <v>7.37</v>
      </c>
      <c r="E21" s="23">
        <v>7.9</v>
      </c>
      <c r="F21" s="9">
        <v>165</v>
      </c>
      <c r="G21" s="9">
        <v>18</v>
      </c>
      <c r="H21" s="9">
        <v>368</v>
      </c>
      <c r="I21" s="9">
        <v>32</v>
      </c>
      <c r="J21" s="9">
        <v>317</v>
      </c>
      <c r="K21" s="9">
        <v>14</v>
      </c>
      <c r="L21" s="9" t="s">
        <v>31</v>
      </c>
      <c r="M21" s="9">
        <v>400</v>
      </c>
      <c r="N21" s="9">
        <v>0.3</v>
      </c>
      <c r="O21" s="23">
        <v>23.94</v>
      </c>
      <c r="P21" s="9">
        <v>1300000</v>
      </c>
      <c r="Q21" s="30"/>
    </row>
    <row r="22" spans="1:17" x14ac:dyDescent="0.3">
      <c r="A22" s="29">
        <v>45096</v>
      </c>
      <c r="B22" s="9">
        <v>14180</v>
      </c>
      <c r="C22" s="9">
        <v>14.18</v>
      </c>
      <c r="D22" s="23">
        <v>7.41</v>
      </c>
      <c r="E22" s="23">
        <v>7.92</v>
      </c>
      <c r="F22" s="9">
        <v>160</v>
      </c>
      <c r="G22" s="9">
        <v>16</v>
      </c>
      <c r="H22" s="9">
        <v>364</v>
      </c>
      <c r="I22" s="9">
        <v>36</v>
      </c>
      <c r="J22" s="9">
        <v>312</v>
      </c>
      <c r="K22" s="9">
        <v>12</v>
      </c>
      <c r="L22" s="9" t="s">
        <v>31</v>
      </c>
      <c r="M22" s="9">
        <v>600</v>
      </c>
      <c r="N22" s="9">
        <v>0.2</v>
      </c>
      <c r="O22" s="23">
        <v>24.1</v>
      </c>
      <c r="P22" s="9">
        <v>1700000</v>
      </c>
      <c r="Q22" s="30"/>
    </row>
    <row r="23" spans="1:17" x14ac:dyDescent="0.3">
      <c r="A23" s="29">
        <v>45097</v>
      </c>
      <c r="B23" s="9">
        <v>15410</v>
      </c>
      <c r="C23" s="9">
        <v>15.41</v>
      </c>
      <c r="D23" s="23">
        <v>7.4</v>
      </c>
      <c r="E23" s="23">
        <v>7.83</v>
      </c>
      <c r="F23" s="9">
        <v>170</v>
      </c>
      <c r="G23" s="9">
        <v>18</v>
      </c>
      <c r="H23" s="9">
        <v>360</v>
      </c>
      <c r="I23" s="9">
        <v>32</v>
      </c>
      <c r="J23" s="9">
        <v>315</v>
      </c>
      <c r="K23" s="9">
        <v>15</v>
      </c>
      <c r="L23" s="9" t="s">
        <v>31</v>
      </c>
      <c r="M23" s="9">
        <v>500</v>
      </c>
      <c r="N23" s="9">
        <v>0.3</v>
      </c>
      <c r="O23" s="23">
        <v>24.13</v>
      </c>
      <c r="P23" s="9">
        <v>1400000</v>
      </c>
      <c r="Q23" s="30"/>
    </row>
    <row r="24" spans="1:17" x14ac:dyDescent="0.3">
      <c r="A24" s="29">
        <v>45098</v>
      </c>
      <c r="B24" s="9">
        <v>14310</v>
      </c>
      <c r="C24" s="9">
        <v>14.31</v>
      </c>
      <c r="D24" s="23">
        <v>7.42</v>
      </c>
      <c r="E24" s="23">
        <v>7.94</v>
      </c>
      <c r="F24" s="9">
        <v>165</v>
      </c>
      <c r="G24" s="9">
        <v>16</v>
      </c>
      <c r="H24" s="9">
        <v>368</v>
      </c>
      <c r="I24" s="9">
        <v>36</v>
      </c>
      <c r="J24" s="9">
        <v>314</v>
      </c>
      <c r="K24" s="9">
        <v>12</v>
      </c>
      <c r="L24" s="9" t="s">
        <v>31</v>
      </c>
      <c r="M24" s="9">
        <v>400</v>
      </c>
      <c r="N24" s="9">
        <v>0.2</v>
      </c>
      <c r="O24" s="23">
        <v>23.84</v>
      </c>
      <c r="P24" s="9">
        <v>1700000</v>
      </c>
      <c r="Q24" s="30"/>
    </row>
    <row r="25" spans="1:17" x14ac:dyDescent="0.3">
      <c r="A25" s="29">
        <v>45099</v>
      </c>
      <c r="B25" s="9">
        <v>14660</v>
      </c>
      <c r="C25" s="9">
        <v>14.66</v>
      </c>
      <c r="D25" s="23">
        <v>7.4</v>
      </c>
      <c r="E25" s="23">
        <v>7.95</v>
      </c>
      <c r="F25" s="9">
        <v>160</v>
      </c>
      <c r="G25" s="9">
        <v>15</v>
      </c>
      <c r="H25" s="9">
        <v>364</v>
      </c>
      <c r="I25" s="9">
        <v>40</v>
      </c>
      <c r="J25" s="9">
        <v>318</v>
      </c>
      <c r="K25" s="9">
        <v>16</v>
      </c>
      <c r="L25" s="9" t="s">
        <v>31</v>
      </c>
      <c r="M25" s="9">
        <v>600</v>
      </c>
      <c r="N25" s="9">
        <v>0.3</v>
      </c>
      <c r="O25" s="23">
        <v>24.28</v>
      </c>
      <c r="P25" s="9">
        <v>1400000</v>
      </c>
      <c r="Q25" s="30"/>
    </row>
    <row r="26" spans="1:17" x14ac:dyDescent="0.3">
      <c r="A26" s="29">
        <v>45100</v>
      </c>
      <c r="B26" s="9">
        <v>15610</v>
      </c>
      <c r="C26" s="9">
        <v>15.61</v>
      </c>
      <c r="D26" s="23">
        <v>7.35</v>
      </c>
      <c r="E26" s="23">
        <v>7.85</v>
      </c>
      <c r="F26" s="9">
        <v>170</v>
      </c>
      <c r="G26" s="9">
        <v>14</v>
      </c>
      <c r="H26" s="9">
        <v>360</v>
      </c>
      <c r="I26" s="9">
        <v>32</v>
      </c>
      <c r="J26" s="9">
        <v>316</v>
      </c>
      <c r="K26" s="9">
        <v>15</v>
      </c>
      <c r="L26" s="9" t="s">
        <v>31</v>
      </c>
      <c r="M26" s="9">
        <v>700</v>
      </c>
      <c r="N26" s="9">
        <v>0.2</v>
      </c>
      <c r="O26" s="23">
        <v>23.14</v>
      </c>
      <c r="P26" s="9">
        <v>1700000</v>
      </c>
      <c r="Q26" s="30"/>
    </row>
    <row r="27" spans="1:17" x14ac:dyDescent="0.3">
      <c r="A27" s="29">
        <v>45101</v>
      </c>
      <c r="B27" s="9">
        <v>14870</v>
      </c>
      <c r="C27" s="9">
        <v>14.87</v>
      </c>
      <c r="D27" s="23">
        <v>7.4</v>
      </c>
      <c r="E27" s="23">
        <v>7.89</v>
      </c>
      <c r="F27" s="9">
        <v>165</v>
      </c>
      <c r="G27" s="9">
        <v>16</v>
      </c>
      <c r="H27" s="9">
        <v>368</v>
      </c>
      <c r="I27" s="9">
        <v>40</v>
      </c>
      <c r="J27" s="9">
        <v>312</v>
      </c>
      <c r="K27" s="9">
        <v>12</v>
      </c>
      <c r="L27" s="9" t="s">
        <v>31</v>
      </c>
      <c r="M27" s="9">
        <v>400</v>
      </c>
      <c r="N27" s="9">
        <v>0.3</v>
      </c>
      <c r="O27" s="23">
        <v>24.2</v>
      </c>
      <c r="P27" s="9">
        <v>1300000</v>
      </c>
      <c r="Q27" s="30"/>
    </row>
    <row r="28" spans="1:17" x14ac:dyDescent="0.3">
      <c r="A28" s="29">
        <v>45102</v>
      </c>
      <c r="B28" s="9">
        <v>15880</v>
      </c>
      <c r="C28" s="9">
        <v>15.88</v>
      </c>
      <c r="D28" s="23">
        <v>7.42</v>
      </c>
      <c r="E28" s="23">
        <v>7.85</v>
      </c>
      <c r="F28" s="9">
        <v>160</v>
      </c>
      <c r="G28" s="9">
        <v>15</v>
      </c>
      <c r="H28" s="9">
        <v>372</v>
      </c>
      <c r="I28" s="9">
        <v>44</v>
      </c>
      <c r="J28" s="9">
        <v>315</v>
      </c>
      <c r="K28" s="9">
        <v>15</v>
      </c>
      <c r="L28" s="9" t="s">
        <v>31</v>
      </c>
      <c r="M28" s="9">
        <v>600</v>
      </c>
      <c r="N28" s="9">
        <v>0.2</v>
      </c>
      <c r="O28" s="23">
        <v>23.15</v>
      </c>
      <c r="P28" s="9">
        <v>1400000</v>
      </c>
      <c r="Q28" s="30"/>
    </row>
    <row r="29" spans="1:17" x14ac:dyDescent="0.3">
      <c r="A29" s="29">
        <v>45103</v>
      </c>
      <c r="B29" s="9">
        <v>15440</v>
      </c>
      <c r="C29" s="9">
        <v>15.44</v>
      </c>
      <c r="D29" s="23">
        <v>7.43</v>
      </c>
      <c r="E29" s="23">
        <v>7.88</v>
      </c>
      <c r="F29" s="9">
        <v>165</v>
      </c>
      <c r="G29" s="9">
        <v>14</v>
      </c>
      <c r="H29" s="9">
        <v>360</v>
      </c>
      <c r="I29" s="9">
        <v>36</v>
      </c>
      <c r="J29" s="9">
        <v>310</v>
      </c>
      <c r="K29" s="9">
        <v>13</v>
      </c>
      <c r="L29" s="9" t="s">
        <v>31</v>
      </c>
      <c r="M29" s="9">
        <v>400</v>
      </c>
      <c r="N29" s="9">
        <v>0.3</v>
      </c>
      <c r="O29" s="23">
        <v>23.52</v>
      </c>
      <c r="P29" s="9">
        <v>1300000</v>
      </c>
      <c r="Q29" s="30"/>
    </row>
    <row r="30" spans="1:17" x14ac:dyDescent="0.3">
      <c r="A30" s="29">
        <v>45104</v>
      </c>
      <c r="B30" s="9">
        <v>14910</v>
      </c>
      <c r="C30" s="9">
        <v>14.91</v>
      </c>
      <c r="D30" s="23">
        <v>7.4</v>
      </c>
      <c r="E30" s="23">
        <v>7.85</v>
      </c>
      <c r="F30" s="9">
        <v>160</v>
      </c>
      <c r="G30" s="9">
        <v>16</v>
      </c>
      <c r="H30" s="9">
        <v>368</v>
      </c>
      <c r="I30" s="9">
        <v>32</v>
      </c>
      <c r="J30" s="9">
        <v>314</v>
      </c>
      <c r="K30" s="9">
        <v>14</v>
      </c>
      <c r="L30" s="9" t="s">
        <v>31</v>
      </c>
      <c r="M30" s="9">
        <v>700</v>
      </c>
      <c r="N30" s="9">
        <v>0.2</v>
      </c>
      <c r="O30" s="23">
        <v>24.8</v>
      </c>
      <c r="P30" s="9">
        <v>1700000</v>
      </c>
      <c r="Q30" s="30"/>
    </row>
    <row r="31" spans="1:17" x14ac:dyDescent="0.3">
      <c r="A31" s="29">
        <v>45105</v>
      </c>
      <c r="B31" s="9">
        <v>17470</v>
      </c>
      <c r="C31" s="9">
        <v>17.47</v>
      </c>
      <c r="D31" s="23">
        <v>7.38</v>
      </c>
      <c r="E31" s="23">
        <v>7.91</v>
      </c>
      <c r="F31" s="9">
        <v>170</v>
      </c>
      <c r="G31" s="9">
        <v>18</v>
      </c>
      <c r="H31" s="9">
        <v>360</v>
      </c>
      <c r="I31" s="9">
        <v>40</v>
      </c>
      <c r="J31" s="9">
        <v>312</v>
      </c>
      <c r="K31" s="9">
        <v>12</v>
      </c>
      <c r="L31" s="9" t="s">
        <v>31</v>
      </c>
      <c r="M31" s="9">
        <v>400</v>
      </c>
      <c r="N31" s="9">
        <v>0.3</v>
      </c>
      <c r="O31" s="23">
        <v>23.22</v>
      </c>
      <c r="P31" s="9">
        <v>1300000</v>
      </c>
      <c r="Q31" s="30"/>
    </row>
    <row r="32" spans="1:17" x14ac:dyDescent="0.3">
      <c r="A32" s="29">
        <v>45106</v>
      </c>
      <c r="B32" s="9">
        <v>18110</v>
      </c>
      <c r="C32" s="9">
        <v>18.11</v>
      </c>
      <c r="D32" s="23">
        <v>7.41</v>
      </c>
      <c r="E32" s="23">
        <v>7.85</v>
      </c>
      <c r="F32" s="9">
        <v>165</v>
      </c>
      <c r="G32" s="9">
        <v>20</v>
      </c>
      <c r="H32" s="9">
        <v>356</v>
      </c>
      <c r="I32" s="9">
        <v>32</v>
      </c>
      <c r="J32" s="9">
        <v>310</v>
      </c>
      <c r="K32" s="9">
        <v>11</v>
      </c>
      <c r="L32" s="9" t="s">
        <v>31</v>
      </c>
      <c r="M32" s="9">
        <v>600</v>
      </c>
      <c r="N32" s="9">
        <v>0.2</v>
      </c>
      <c r="O32" s="23">
        <v>23.1</v>
      </c>
      <c r="P32" s="9">
        <v>1700000</v>
      </c>
      <c r="Q32" s="30"/>
    </row>
    <row r="33" spans="1:17" ht="15" thickBot="1" x14ac:dyDescent="0.35">
      <c r="A33" s="31">
        <v>45107</v>
      </c>
      <c r="B33" s="32">
        <v>19150</v>
      </c>
      <c r="C33" s="32">
        <v>19.149999999999999</v>
      </c>
      <c r="D33" s="35">
        <v>7.43</v>
      </c>
      <c r="E33" s="35">
        <v>7.9</v>
      </c>
      <c r="F33" s="32">
        <v>155</v>
      </c>
      <c r="G33" s="32">
        <v>17</v>
      </c>
      <c r="H33" s="32">
        <v>360</v>
      </c>
      <c r="I33" s="32">
        <v>36</v>
      </c>
      <c r="J33" s="32">
        <v>313</v>
      </c>
      <c r="K33" s="32">
        <v>14</v>
      </c>
      <c r="L33" s="32" t="s">
        <v>31</v>
      </c>
      <c r="M33" s="32">
        <v>700</v>
      </c>
      <c r="N33" s="32">
        <v>0.3</v>
      </c>
      <c r="O33" s="35">
        <v>23.13</v>
      </c>
      <c r="P33" s="32">
        <v>1400000</v>
      </c>
      <c r="Q33" s="33"/>
    </row>
    <row r="34" spans="1:17" ht="15" thickBot="1" x14ac:dyDescent="0.35">
      <c r="A34" s="20" t="s">
        <v>26</v>
      </c>
      <c r="B34" s="4">
        <f t="shared" ref="B34:K34" si="0">AVERAGE(B4:B33)</f>
        <v>14934.666666666666</v>
      </c>
      <c r="C34" s="4">
        <f t="shared" si="0"/>
        <v>14.934666666666669</v>
      </c>
      <c r="D34" s="4">
        <f t="shared" si="0"/>
        <v>7.3609999999999998</v>
      </c>
      <c r="E34" s="4">
        <f t="shared" si="0"/>
        <v>7.8286666666666651</v>
      </c>
      <c r="F34" s="4">
        <f t="shared" si="0"/>
        <v>163.16666666666666</v>
      </c>
      <c r="G34" s="4">
        <f t="shared" si="0"/>
        <v>16.066666666666666</v>
      </c>
      <c r="H34" s="4">
        <f t="shared" si="0"/>
        <v>364</v>
      </c>
      <c r="I34" s="4">
        <f t="shared" si="0"/>
        <v>35.866666666666667</v>
      </c>
      <c r="J34" s="4">
        <f t="shared" si="0"/>
        <v>316.63333333333333</v>
      </c>
      <c r="K34" s="4">
        <f t="shared" si="0"/>
        <v>15.066666666666666</v>
      </c>
      <c r="L34" s="4" t="s">
        <v>31</v>
      </c>
      <c r="M34" s="36">
        <f>AVERAGE(M4:M33)</f>
        <v>526.66666666666663</v>
      </c>
      <c r="N34" s="4">
        <f>AVERAGE(N4:N33)</f>
        <v>0.24666666666666667</v>
      </c>
      <c r="O34" s="4">
        <f>AVERAGE(O4:O33)</f>
        <v>23.870999999999999</v>
      </c>
      <c r="P34" s="4">
        <f>AVERAGE(P4:P33)</f>
        <v>1493333.3333333333</v>
      </c>
      <c r="Q34" s="10"/>
    </row>
    <row r="35" spans="1:17" x14ac:dyDescent="0.3">
      <c r="C35" s="25">
        <f>SUM(C4:C33)</f>
        <v>448.04000000000008</v>
      </c>
    </row>
    <row r="40" spans="1:17" ht="18" x14ac:dyDescent="0.3">
      <c r="A40" s="44" t="s">
        <v>27</v>
      </c>
      <c r="B40" s="44"/>
      <c r="C40" s="43" t="s">
        <v>28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7"/>
    </row>
    <row r="41" spans="1:17" ht="40.799999999999997" customHeight="1" x14ac:dyDescent="0.3"/>
    <row r="42" spans="1:17" x14ac:dyDescent="0.3">
      <c r="A42" s="5" t="s">
        <v>29</v>
      </c>
      <c r="B42" s="6">
        <f t="shared" ref="B42:K42" si="1">MIN(B4:B33)</f>
        <v>12650</v>
      </c>
      <c r="C42" s="6">
        <f t="shared" si="1"/>
        <v>12.65</v>
      </c>
      <c r="D42" s="6">
        <f t="shared" si="1"/>
        <v>7.24</v>
      </c>
      <c r="E42" s="6">
        <f t="shared" si="1"/>
        <v>7.75</v>
      </c>
      <c r="F42" s="6">
        <f t="shared" si="1"/>
        <v>155</v>
      </c>
      <c r="G42" s="6">
        <f t="shared" si="1"/>
        <v>13</v>
      </c>
      <c r="H42" s="6">
        <f t="shared" si="1"/>
        <v>356</v>
      </c>
      <c r="I42" s="6">
        <f t="shared" si="1"/>
        <v>32</v>
      </c>
      <c r="J42" s="6">
        <f t="shared" si="1"/>
        <v>310</v>
      </c>
      <c r="K42" s="6">
        <f t="shared" si="1"/>
        <v>11</v>
      </c>
      <c r="L42" s="6"/>
      <c r="M42" s="6">
        <f>MIN(M4:M33)</f>
        <v>400</v>
      </c>
      <c r="N42" s="6">
        <f>MIN(N4:N33)</f>
        <v>0.2</v>
      </c>
      <c r="O42" s="6">
        <f>MIN(O4:O33)</f>
        <v>23.1</v>
      </c>
      <c r="P42" s="6">
        <f>MIN(P4:P33)</f>
        <v>1300000</v>
      </c>
      <c r="Q42" s="6"/>
    </row>
    <row r="43" spans="1:17" x14ac:dyDescent="0.3">
      <c r="A43" s="5"/>
    </row>
    <row r="44" spans="1:17" x14ac:dyDescent="0.3">
      <c r="A44" s="5" t="s">
        <v>30</v>
      </c>
      <c r="B44" s="6">
        <f t="shared" ref="B44:K44" si="2">MAX(B4:B33)</f>
        <v>19150</v>
      </c>
      <c r="C44" s="6">
        <f t="shared" si="2"/>
        <v>19.149999999999999</v>
      </c>
      <c r="D44" s="6">
        <f t="shared" si="2"/>
        <v>7.43</v>
      </c>
      <c r="E44" s="6">
        <f t="shared" si="2"/>
        <v>7.95</v>
      </c>
      <c r="F44" s="6">
        <f t="shared" si="2"/>
        <v>170</v>
      </c>
      <c r="G44" s="6">
        <f t="shared" si="2"/>
        <v>20</v>
      </c>
      <c r="H44" s="6">
        <f t="shared" si="2"/>
        <v>372</v>
      </c>
      <c r="I44" s="6">
        <f t="shared" si="2"/>
        <v>44</v>
      </c>
      <c r="J44" s="6">
        <f t="shared" si="2"/>
        <v>325</v>
      </c>
      <c r="K44" s="6">
        <f t="shared" si="2"/>
        <v>22</v>
      </c>
      <c r="L44" s="6"/>
      <c r="M44" s="6">
        <f>MAX(M4:M33)</f>
        <v>700</v>
      </c>
      <c r="N44" s="6">
        <f>MAX(N4:N33)</f>
        <v>0.3</v>
      </c>
      <c r="O44" s="6">
        <f>MAX(O4:O33)</f>
        <v>24.8</v>
      </c>
      <c r="P44" s="6">
        <f>MAX(P4:P33)</f>
        <v>1700000</v>
      </c>
      <c r="Q44" s="6"/>
    </row>
  </sheetData>
  <mergeCells count="12">
    <mergeCell ref="A40:B40"/>
    <mergeCell ref="C40:P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Naini-2</vt:lpstr>
      <vt:lpstr>Phaphamau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2024-08-03T07:25:29Z</dcterms:modified>
</cp:coreProperties>
</file>