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13_ncr:1_{79C5922A-4428-4F14-9341-603E915C267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aini-2" sheetId="7" r:id="rId1"/>
    <sheet name="Phaphamau" sheetId="8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8" l="1"/>
  <c r="C35" i="7"/>
  <c r="P44" i="8" l="1"/>
  <c r="O44" i="8"/>
  <c r="N44" i="8"/>
  <c r="M44" i="8"/>
  <c r="K44" i="8"/>
  <c r="J44" i="8"/>
  <c r="I44" i="8"/>
  <c r="H44" i="8"/>
  <c r="G44" i="8"/>
  <c r="F44" i="8"/>
  <c r="E44" i="8"/>
  <c r="D44" i="8"/>
  <c r="C44" i="8"/>
  <c r="B44" i="8"/>
  <c r="P42" i="8"/>
  <c r="O42" i="8"/>
  <c r="N42" i="8"/>
  <c r="M42" i="8"/>
  <c r="K42" i="8"/>
  <c r="J42" i="8"/>
  <c r="I42" i="8"/>
  <c r="H42" i="8"/>
  <c r="G42" i="8"/>
  <c r="F42" i="8"/>
  <c r="E42" i="8"/>
  <c r="D42" i="8"/>
  <c r="C42" i="8"/>
  <c r="B42" i="8"/>
  <c r="P34" i="8"/>
  <c r="O34" i="8"/>
  <c r="N34" i="8"/>
  <c r="M34" i="8"/>
  <c r="K34" i="8"/>
  <c r="J34" i="8"/>
  <c r="I34" i="8"/>
  <c r="H34" i="8"/>
  <c r="G34" i="8"/>
  <c r="F34" i="8"/>
  <c r="E34" i="8"/>
  <c r="D34" i="8"/>
  <c r="C34" i="8"/>
  <c r="B34" i="8"/>
  <c r="P44" i="7"/>
  <c r="O44" i="7"/>
  <c r="N44" i="7"/>
  <c r="M44" i="7"/>
  <c r="K44" i="7"/>
  <c r="J44" i="7"/>
  <c r="I44" i="7"/>
  <c r="H44" i="7"/>
  <c r="G44" i="7"/>
  <c r="F44" i="7"/>
  <c r="E44" i="7"/>
  <c r="D44" i="7"/>
  <c r="C44" i="7"/>
  <c r="B44" i="7"/>
  <c r="P42" i="7"/>
  <c r="O42" i="7"/>
  <c r="N42" i="7"/>
  <c r="M42" i="7"/>
  <c r="K42" i="7"/>
  <c r="J42" i="7"/>
  <c r="I42" i="7"/>
  <c r="H42" i="7"/>
  <c r="G42" i="7"/>
  <c r="F42" i="7"/>
  <c r="E42" i="7"/>
  <c r="D42" i="7"/>
  <c r="C42" i="7"/>
  <c r="B42" i="7"/>
  <c r="P34" i="7"/>
  <c r="O34" i="7"/>
  <c r="N34" i="7"/>
  <c r="M34" i="7"/>
  <c r="K34" i="7"/>
  <c r="J34" i="7"/>
  <c r="I34" i="7"/>
  <c r="H34" i="7"/>
  <c r="G34" i="7"/>
  <c r="F34" i="7"/>
  <c r="E34" i="7"/>
  <c r="D34" i="7"/>
  <c r="C34" i="7"/>
  <c r="B34" i="7"/>
</calcChain>
</file>

<file path=xl/sharedStrings.xml><?xml version="1.0" encoding="utf-8"?>
<sst xmlns="http://schemas.openxmlformats.org/spreadsheetml/2006/main" count="126" uniqueCount="35">
  <si>
    <t>Date</t>
  </si>
  <si>
    <t>pH</t>
  </si>
  <si>
    <t>BOD (mg/l)</t>
  </si>
  <si>
    <t>COD (mg/l)</t>
  </si>
  <si>
    <t>TSS  (mg/l)</t>
  </si>
  <si>
    <t xml:space="preserve">FECAL COLIFORM </t>
  </si>
  <si>
    <t xml:space="preserve">FRC </t>
  </si>
  <si>
    <t>DEWATERED SLUDGE</t>
  </si>
  <si>
    <t>REMARKS</t>
  </si>
  <si>
    <t>M3</t>
  </si>
  <si>
    <t>MLD</t>
  </si>
  <si>
    <t>Inlet pH 
(Design- &lt;9)</t>
  </si>
  <si>
    <t>Inlet BOD 
(Design- &lt;250 mg/l)</t>
  </si>
  <si>
    <t>Inlet COD
 (Design- &lt;500 mg/l)</t>
  </si>
  <si>
    <t>Final COD (Design  - &lt;50 mg/l)</t>
  </si>
  <si>
    <t>Inlet TSS
 (Design- &lt;500 mg/l)</t>
  </si>
  <si>
    <r>
      <t>Inlet (Design - NA</t>
    </r>
    <r>
      <rPr>
        <b/>
        <sz val="9"/>
        <color rgb="FF1F3864"/>
        <rFont val="Calibri"/>
        <family val="2"/>
      </rPr>
      <t>)</t>
    </r>
  </si>
  <si>
    <t>Final (Design - &lt;1000 MPN/100 ml)</t>
  </si>
  <si>
    <t>Final (Design - 0.2 mg/l)</t>
  </si>
  <si>
    <t>Outlet Concentration
(&gt;20%)</t>
  </si>
  <si>
    <t>Fecal Coliform
(20,00,000 MPN/gTS)</t>
  </si>
  <si>
    <t>Final
pH (Design- 6.5 to 9.0)</t>
  </si>
  <si>
    <t>Final
BOD (Design - &lt;20 mg/l)</t>
  </si>
  <si>
    <t>Final TSS (Design  - &lt;30 mg/l)</t>
  </si>
  <si>
    <t>Daily Feed Quantity  
MLD
(Design-
25 MLD)</t>
  </si>
  <si>
    <t>Daily Feed Quantity  
MLD
(Design-
10 MLD)</t>
  </si>
  <si>
    <t>Average</t>
  </si>
  <si>
    <t>Source:</t>
  </si>
  <si>
    <t>Logbook of Labarotory at Sewage Treament Plant</t>
  </si>
  <si>
    <t>Min</t>
  </si>
  <si>
    <t>Max</t>
  </si>
  <si>
    <t>NA</t>
  </si>
  <si>
    <t>Naini-2 STP, 42 MLD STP at Prayagraj
 INLET FLOW &amp; QUALITY REPORT</t>
  </si>
  <si>
    <t>Phaphamau STP, 14 MLD STP at Prayagraj
 INLET FLOW &amp; QUALITY REPORT</t>
  </si>
  <si>
    <t>Samples were not tested correctly for fecal coliform of effluent and sludge both  hence testing was rejected.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</si>
</sst>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b/>
      <u/>
      <sz val="22"/>
      <color rgb="FF1F3864"/>
      <name val="Arial"/>
      <family val="2"/>
    </font>
    <font>
      <sz val="11"/>
      <name val="Calibri"/>
      <family val="2"/>
    </font>
    <font>
      <b/>
      <sz val="12"/>
      <color rgb="FF1F3864"/>
      <name val="Arial"/>
      <family val="2"/>
    </font>
    <font>
      <sz val="12"/>
      <name val="Calibri"/>
      <family val="2"/>
    </font>
    <font>
      <b/>
      <sz val="12"/>
      <name val="Arial"/>
      <family val="2"/>
    </font>
    <font>
      <b/>
      <sz val="14"/>
      <color rgb="FF1F3864"/>
      <name val="Arial"/>
      <family val="2"/>
    </font>
    <font>
      <b/>
      <sz val="14"/>
      <name val="Arial"/>
      <family val="2"/>
    </font>
    <font>
      <b/>
      <sz val="10"/>
      <color rgb="FF1F3864"/>
      <name val="Arial"/>
      <family val="2"/>
    </font>
    <font>
      <b/>
      <sz val="9"/>
      <color rgb="FF1F3864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22"/>
      <name val="Calibri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E1FF"/>
        <bgColor rgb="FFFFE1FF"/>
      </patternFill>
    </fill>
    <fill>
      <patternFill patternType="solid">
        <fgColor rgb="FFFFF9E5"/>
        <bgColor rgb="FFFFF9E5"/>
      </patternFill>
    </fill>
    <fill>
      <patternFill patternType="solid">
        <fgColor rgb="FFFFBDBD"/>
        <bgColor rgb="FF66FFFF"/>
      </patternFill>
    </fill>
    <fill>
      <patternFill patternType="solid">
        <fgColor rgb="FFFFBDB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rgb="FF66FFFF"/>
      </patternFill>
    </fill>
    <fill>
      <patternFill patternType="solid">
        <fgColor rgb="FF00B0F0"/>
        <bgColor indexed="64"/>
      </patternFill>
    </fill>
    <fill>
      <patternFill patternType="solid">
        <fgColor rgb="FFCCFF66"/>
        <bgColor rgb="FFCCFF66"/>
      </patternFill>
    </fill>
    <fill>
      <patternFill patternType="solid">
        <fgColor rgb="FFE2EFD9"/>
        <bgColor rgb="FFE2EFD9"/>
      </patternFill>
    </fill>
    <fill>
      <patternFill patternType="solid">
        <fgColor rgb="FFFFE575"/>
        <bgColor rgb="FFFFE575"/>
      </patternFill>
    </fill>
    <fill>
      <patternFill patternType="solid">
        <fgColor rgb="FFFFFFC5"/>
        <bgColor rgb="FFFFFFC5"/>
      </patternFill>
    </fill>
    <fill>
      <patternFill patternType="solid">
        <fgColor rgb="FFFFFF00"/>
        <bgColor rgb="FF66FFFF"/>
      </patternFill>
    </fill>
    <fill>
      <patternFill patternType="solid">
        <fgColor rgb="FF00B0F0"/>
        <bgColor rgb="FFCCFF66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1" fillId="0" borderId="0" xfId="0" applyFont="1" applyAlignment="1">
      <alignment horizontal="center" vertical="center" wrapText="1"/>
    </xf>
    <xf numFmtId="0" fontId="3" fillId="10" borderId="1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2" fontId="14" fillId="0" borderId="17" xfId="0" applyNumberFormat="1" applyFont="1" applyBorder="1" applyAlignment="1">
      <alignment horizontal="center"/>
    </xf>
    <xf numFmtId="0" fontId="10" fillId="0" borderId="0" xfId="0" applyFont="1" applyAlignment="1">
      <alignment horizontal="left"/>
    </xf>
    <xf numFmtId="2" fontId="0" fillId="0" borderId="0" xfId="0" applyNumberFormat="1"/>
    <xf numFmtId="0" fontId="16" fillId="0" borderId="0" xfId="0" applyFont="1" applyAlignment="1">
      <alignment horizontal="left" vertical="center"/>
    </xf>
    <xf numFmtId="2" fontId="12" fillId="0" borderId="19" xfId="0" applyNumberFormat="1" applyFont="1" applyBorder="1" applyAlignment="1">
      <alignment horizontal="left" vertical="center" wrapText="1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8" fillId="12" borderId="6" xfId="0" applyFont="1" applyFill="1" applyBorder="1" applyAlignment="1">
      <alignment horizontal="center" vertical="center" wrapText="1"/>
    </xf>
    <xf numFmtId="0" fontId="8" fillId="12" borderId="8" xfId="0" applyFont="1" applyFill="1" applyBorder="1" applyAlignment="1">
      <alignment horizontal="center" vertical="center" wrapText="1"/>
    </xf>
    <xf numFmtId="0" fontId="8" fillId="13" borderId="3" xfId="0" applyFont="1" applyFill="1" applyBorder="1" applyAlignment="1">
      <alignment horizontal="center" vertical="center" wrapText="1"/>
    </xf>
    <xf numFmtId="0" fontId="8" fillId="7" borderId="21" xfId="0" applyFont="1" applyFill="1" applyBorder="1" applyAlignment="1">
      <alignment horizontal="center" vertical="center" wrapText="1"/>
    </xf>
    <xf numFmtId="0" fontId="8" fillId="7" borderId="22" xfId="0" applyFont="1" applyFill="1" applyBorder="1" applyAlignment="1">
      <alignment horizontal="center" vertical="center" wrapText="1"/>
    </xf>
    <xf numFmtId="0" fontId="8" fillId="14" borderId="3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8" fillId="10" borderId="23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15" fontId="14" fillId="0" borderId="15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12" fillId="0" borderId="2" xfId="0" applyNumberFormat="1" applyFont="1" applyBorder="1" applyAlignment="1">
      <alignment vertical="center" wrapText="1"/>
    </xf>
    <xf numFmtId="2" fontId="12" fillId="0" borderId="8" xfId="0" applyNumberFormat="1" applyFont="1" applyBorder="1" applyAlignment="1">
      <alignment horizontal="left" vertical="center" wrapText="1"/>
    </xf>
    <xf numFmtId="2" fontId="0" fillId="0" borderId="16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7" borderId="25" xfId="0" applyFont="1" applyFill="1" applyBorder="1" applyAlignment="1">
      <alignment horizontal="center" vertical="center" wrapText="1"/>
    </xf>
    <xf numFmtId="0" fontId="8" fillId="7" borderId="26" xfId="0" applyFont="1" applyFill="1" applyBorder="1" applyAlignment="1">
      <alignment horizontal="center" vertical="center" wrapText="1"/>
    </xf>
    <xf numFmtId="2" fontId="17" fillId="0" borderId="17" xfId="0" applyNumberFormat="1" applyFont="1" applyBorder="1" applyAlignment="1">
      <alignment horizontal="center"/>
    </xf>
    <xf numFmtId="15" fontId="12" fillId="0" borderId="27" xfId="0" applyNumberFormat="1" applyFont="1" applyBorder="1" applyAlignment="1">
      <alignment horizontal="center" vertical="center" wrapText="1"/>
    </xf>
    <xf numFmtId="15" fontId="12" fillId="0" borderId="28" xfId="0" applyNumberFormat="1" applyFont="1" applyBorder="1" applyAlignment="1">
      <alignment horizontal="center" vertical="center" wrapText="1"/>
    </xf>
    <xf numFmtId="2" fontId="12" fillId="0" borderId="19" xfId="0" applyNumberFormat="1" applyFont="1" applyBorder="1" applyAlignment="1">
      <alignment vertical="center" wrapText="1"/>
    </xf>
    <xf numFmtId="15" fontId="12" fillId="0" borderId="29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12" fillId="0" borderId="5" xfId="0" applyNumberFormat="1" applyFont="1" applyBorder="1" applyAlignment="1">
      <alignment vertical="center" wrapText="1"/>
    </xf>
    <xf numFmtId="164" fontId="0" fillId="0" borderId="1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15" fontId="12" fillId="0" borderId="30" xfId="0" applyNumberFormat="1" applyFont="1" applyBorder="1" applyAlignment="1">
      <alignment horizontal="center" vertical="center" wrapText="1"/>
    </xf>
    <xf numFmtId="15" fontId="12" fillId="0" borderId="31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2" fontId="12" fillId="0" borderId="5" xfId="0" applyNumberFormat="1" applyFont="1" applyBorder="1" applyAlignment="1">
      <alignment horizontal="left" vertical="center" wrapText="1"/>
    </xf>
    <xf numFmtId="164" fontId="0" fillId="0" borderId="4" xfId="0" applyNumberFormat="1" applyBorder="1" applyAlignment="1">
      <alignment horizontal="center" vertical="center"/>
    </xf>
    <xf numFmtId="0" fontId="0" fillId="0" borderId="16" xfId="0" quotePrefix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3" fillId="0" borderId="7" xfId="0" applyFont="1" applyBorder="1"/>
    <xf numFmtId="0" fontId="13" fillId="0" borderId="1" xfId="0" applyFont="1" applyBorder="1"/>
    <xf numFmtId="0" fontId="13" fillId="0" borderId="8" xfId="0" applyFont="1" applyBorder="1"/>
    <xf numFmtId="0" fontId="3" fillId="3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4" fillId="5" borderId="11" xfId="0" applyFont="1" applyFill="1" applyBorder="1"/>
    <xf numFmtId="0" fontId="5" fillId="6" borderId="10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 wrapText="1"/>
    </xf>
    <xf numFmtId="0" fontId="2" fillId="0" borderId="11" xfId="0" applyFont="1" applyBorder="1"/>
    <xf numFmtId="0" fontId="7" fillId="8" borderId="12" xfId="0" applyFont="1" applyFill="1" applyBorder="1" applyAlignment="1">
      <alignment horizontal="center" vertical="center"/>
    </xf>
    <xf numFmtId="0" fontId="7" fillId="8" borderId="13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 wrapText="1"/>
    </xf>
    <xf numFmtId="0" fontId="3" fillId="10" borderId="10" xfId="0" applyFont="1" applyFill="1" applyBorder="1" applyAlignment="1">
      <alignment horizontal="center" vertical="center" wrapText="1"/>
    </xf>
    <xf numFmtId="0" fontId="3" fillId="10" borderId="11" xfId="0" applyFont="1" applyFill="1" applyBorder="1" applyAlignment="1">
      <alignment horizontal="center" vertical="center" wrapText="1"/>
    </xf>
    <xf numFmtId="0" fontId="3" fillId="11" borderId="9" xfId="0" applyFont="1" applyFill="1" applyBorder="1" applyAlignment="1">
      <alignment horizontal="center" vertical="center" wrapText="1"/>
    </xf>
    <xf numFmtId="0" fontId="2" fillId="0" borderId="2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108585</xdr:colOff>
      <xdr:row>0</xdr:row>
      <xdr:rowOff>93345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FA95C5EC-6048-40E3-9B90-1A2818C8A11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8185" y="9334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184150</xdr:colOff>
      <xdr:row>0</xdr:row>
      <xdr:rowOff>0</xdr:rowOff>
    </xdr:from>
    <xdr:to>
      <xdr:col>16</xdr:col>
      <xdr:colOff>1474004</xdr:colOff>
      <xdr:row>0</xdr:row>
      <xdr:rowOff>796085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14A5F90-4985-4C1A-A635-6A6E9CEA8F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63050" y="0"/>
          <a:ext cx="2026454" cy="7960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108585</xdr:colOff>
      <xdr:row>0</xdr:row>
      <xdr:rowOff>93345</xdr:rowOff>
    </xdr:from>
    <xdr:ext cx="809625" cy="685800"/>
    <xdr:pic>
      <xdr:nvPicPr>
        <xdr:cNvPr id="4" name="image1.jpg">
          <a:extLst>
            <a:ext uri="{FF2B5EF4-FFF2-40B4-BE49-F238E27FC236}">
              <a16:creationId xmlns:a16="http://schemas.microsoft.com/office/drawing/2014/main" id="{265A07E3-4579-4CD9-8599-776F3F1D893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6385" y="9334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190500</xdr:colOff>
      <xdr:row>0</xdr:row>
      <xdr:rowOff>38100</xdr:rowOff>
    </xdr:from>
    <xdr:to>
      <xdr:col>16</xdr:col>
      <xdr:colOff>1474004</xdr:colOff>
      <xdr:row>0</xdr:row>
      <xdr:rowOff>834185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725D22B-85DC-4442-8504-E8C2736F9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98000" y="38100"/>
          <a:ext cx="2026454" cy="7960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92EE4-4696-4301-BF86-C1EA47D94067}">
  <sheetPr>
    <tabColor rgb="FF92D050"/>
  </sheetPr>
  <dimension ref="A1:AT44"/>
  <sheetViews>
    <sheetView tabSelected="1" topLeftCell="A15" workbookViewId="0">
      <selection activeCell="C4" sqref="C4:C33"/>
    </sheetView>
  </sheetViews>
  <sheetFormatPr defaultRowHeight="14.4" x14ac:dyDescent="0.3"/>
  <cols>
    <col min="1" max="1" width="10.21875" customWidth="1"/>
    <col min="2" max="2" width="8.5546875" customWidth="1"/>
    <col min="3" max="3" width="8" bestFit="1" customWidth="1"/>
    <col min="4" max="6" width="8.33203125" customWidth="1"/>
    <col min="9" max="9" width="8.77734375" customWidth="1"/>
    <col min="11" max="11" width="8.77734375" customWidth="1"/>
    <col min="15" max="15" width="8.33203125" customWidth="1"/>
    <col min="16" max="16" width="10.5546875" customWidth="1"/>
    <col min="17" max="17" width="22.33203125" customWidth="1"/>
  </cols>
  <sheetData>
    <row r="1" spans="1:46" ht="69.75" customHeight="1" thickBot="1" x14ac:dyDescent="0.6">
      <c r="A1" s="49" t="s">
        <v>32</v>
      </c>
      <c r="B1" s="50"/>
      <c r="C1" s="50"/>
      <c r="D1" s="50"/>
      <c r="E1" s="50"/>
      <c r="F1" s="50"/>
      <c r="G1" s="50"/>
      <c r="H1" s="51"/>
      <c r="I1" s="51"/>
      <c r="J1" s="50"/>
      <c r="K1" s="50"/>
      <c r="L1" s="50"/>
      <c r="M1" s="50"/>
      <c r="N1" s="50"/>
      <c r="O1" s="50"/>
      <c r="P1" s="50"/>
      <c r="Q1" s="52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78.599999999999994" customHeight="1" thickBot="1" x14ac:dyDescent="0.35">
      <c r="A2" s="53" t="s">
        <v>0</v>
      </c>
      <c r="B2" s="54" t="s">
        <v>24</v>
      </c>
      <c r="C2" s="55"/>
      <c r="D2" s="56" t="s">
        <v>1</v>
      </c>
      <c r="E2" s="57"/>
      <c r="F2" s="58" t="s">
        <v>2</v>
      </c>
      <c r="G2" s="59"/>
      <c r="H2" s="60" t="s">
        <v>3</v>
      </c>
      <c r="I2" s="61"/>
      <c r="J2" s="62" t="s">
        <v>4</v>
      </c>
      <c r="K2" s="59"/>
      <c r="L2" s="63" t="s">
        <v>5</v>
      </c>
      <c r="M2" s="59"/>
      <c r="N2" s="2" t="s">
        <v>6</v>
      </c>
      <c r="O2" s="63" t="s">
        <v>7</v>
      </c>
      <c r="P2" s="64"/>
      <c r="Q2" s="65" t="s">
        <v>8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66.599999999999994" thickBot="1" x14ac:dyDescent="0.35">
      <c r="A3" s="66"/>
      <c r="B3" s="12" t="s">
        <v>9</v>
      </c>
      <c r="C3" s="13" t="s">
        <v>10</v>
      </c>
      <c r="D3" s="14" t="s">
        <v>11</v>
      </c>
      <c r="E3" s="14" t="s">
        <v>21</v>
      </c>
      <c r="F3" s="15" t="s">
        <v>12</v>
      </c>
      <c r="G3" s="16" t="s">
        <v>22</v>
      </c>
      <c r="H3" s="17" t="s">
        <v>13</v>
      </c>
      <c r="I3" s="17" t="s">
        <v>14</v>
      </c>
      <c r="J3" s="18" t="s">
        <v>15</v>
      </c>
      <c r="K3" s="18" t="s">
        <v>23</v>
      </c>
      <c r="L3" s="19" t="s">
        <v>16</v>
      </c>
      <c r="M3" s="20" t="s">
        <v>17</v>
      </c>
      <c r="N3" s="20" t="s">
        <v>18</v>
      </c>
      <c r="O3" s="20" t="s">
        <v>19</v>
      </c>
      <c r="P3" s="20" t="s">
        <v>20</v>
      </c>
      <c r="Q3" s="66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x14ac:dyDescent="0.3">
      <c r="A4" s="32">
        <v>45017</v>
      </c>
      <c r="B4" s="22">
        <v>43070</v>
      </c>
      <c r="C4" s="27">
        <v>43.08</v>
      </c>
      <c r="D4" s="27">
        <v>7.49</v>
      </c>
      <c r="E4" s="27">
        <v>7.86</v>
      </c>
      <c r="F4" s="22">
        <v>160</v>
      </c>
      <c r="G4" s="22">
        <v>22</v>
      </c>
      <c r="H4" s="22">
        <v>320</v>
      </c>
      <c r="I4" s="22">
        <v>36</v>
      </c>
      <c r="J4" s="22">
        <v>294</v>
      </c>
      <c r="K4" s="22">
        <v>22</v>
      </c>
      <c r="L4" s="22" t="s">
        <v>31</v>
      </c>
      <c r="M4" s="22">
        <v>600</v>
      </c>
      <c r="N4" s="22">
        <v>0.3</v>
      </c>
      <c r="O4" s="39">
        <v>23.7</v>
      </c>
      <c r="P4" s="22">
        <v>1300000</v>
      </c>
      <c r="Q4" s="24"/>
    </row>
    <row r="5" spans="1:46" x14ac:dyDescent="0.3">
      <c r="A5" s="41">
        <v>45018</v>
      </c>
      <c r="B5" s="10">
        <v>40030</v>
      </c>
      <c r="C5" s="25">
        <v>40.04</v>
      </c>
      <c r="D5" s="25">
        <v>7.53</v>
      </c>
      <c r="E5" s="25">
        <v>7.82</v>
      </c>
      <c r="F5" s="9">
        <v>155</v>
      </c>
      <c r="G5" s="9">
        <v>27</v>
      </c>
      <c r="H5" s="9">
        <v>304</v>
      </c>
      <c r="I5" s="9">
        <v>32</v>
      </c>
      <c r="J5" s="9">
        <v>287</v>
      </c>
      <c r="K5" s="9">
        <v>23</v>
      </c>
      <c r="L5" s="9" t="s">
        <v>31</v>
      </c>
      <c r="M5" s="9">
        <v>800</v>
      </c>
      <c r="N5" s="9">
        <v>0.2</v>
      </c>
      <c r="O5" s="40">
        <v>25.6</v>
      </c>
      <c r="P5" s="9">
        <v>1400000</v>
      </c>
      <c r="Q5" s="8"/>
    </row>
    <row r="6" spans="1:46" x14ac:dyDescent="0.3">
      <c r="A6" s="41">
        <v>45019</v>
      </c>
      <c r="B6" s="10">
        <v>37960</v>
      </c>
      <c r="C6" s="25">
        <v>37.96</v>
      </c>
      <c r="D6" s="25">
        <v>7.18</v>
      </c>
      <c r="E6" s="25">
        <v>7.31</v>
      </c>
      <c r="F6" s="9">
        <v>160</v>
      </c>
      <c r="G6" s="9">
        <v>26</v>
      </c>
      <c r="H6" s="9">
        <v>316</v>
      </c>
      <c r="I6" s="9">
        <v>36</v>
      </c>
      <c r="J6" s="9">
        <v>295</v>
      </c>
      <c r="K6" s="9">
        <v>25</v>
      </c>
      <c r="L6" s="9" t="s">
        <v>31</v>
      </c>
      <c r="M6" s="9">
        <v>600</v>
      </c>
      <c r="N6" s="9">
        <v>0.3</v>
      </c>
      <c r="O6" s="40">
        <v>25.5</v>
      </c>
      <c r="P6" s="9">
        <v>1700000</v>
      </c>
      <c r="Q6" s="8"/>
    </row>
    <row r="7" spans="1:46" x14ac:dyDescent="0.3">
      <c r="A7" s="41">
        <v>45020</v>
      </c>
      <c r="B7" s="10">
        <v>38730</v>
      </c>
      <c r="C7" s="25">
        <v>38.729999999999997</v>
      </c>
      <c r="D7" s="25">
        <v>7.26</v>
      </c>
      <c r="E7" s="25">
        <v>7.49</v>
      </c>
      <c r="F7" s="9">
        <v>165</v>
      </c>
      <c r="G7" s="9">
        <v>21</v>
      </c>
      <c r="H7" s="9">
        <v>312</v>
      </c>
      <c r="I7" s="9">
        <v>40</v>
      </c>
      <c r="J7" s="9">
        <v>285</v>
      </c>
      <c r="K7" s="9">
        <v>20</v>
      </c>
      <c r="L7" s="9" t="s">
        <v>31</v>
      </c>
      <c r="M7" s="9">
        <v>500</v>
      </c>
      <c r="N7" s="9">
        <v>0.3</v>
      </c>
      <c r="O7" s="40">
        <v>25</v>
      </c>
      <c r="P7" s="9">
        <v>1400000</v>
      </c>
      <c r="Q7" s="8"/>
    </row>
    <row r="8" spans="1:46" x14ac:dyDescent="0.3">
      <c r="A8" s="41">
        <v>45021</v>
      </c>
      <c r="B8" s="10">
        <v>37470</v>
      </c>
      <c r="C8" s="25">
        <v>37.47</v>
      </c>
      <c r="D8" s="25">
        <v>7.38</v>
      </c>
      <c r="E8" s="25">
        <v>7.76</v>
      </c>
      <c r="F8" s="9">
        <v>160</v>
      </c>
      <c r="G8" s="9">
        <v>23</v>
      </c>
      <c r="H8" s="9">
        <v>328</v>
      </c>
      <c r="I8" s="9">
        <v>44</v>
      </c>
      <c r="J8" s="9">
        <v>318</v>
      </c>
      <c r="K8" s="9">
        <v>22</v>
      </c>
      <c r="L8" s="9" t="s">
        <v>31</v>
      </c>
      <c r="M8" s="9">
        <v>600</v>
      </c>
      <c r="N8" s="9">
        <v>0.2</v>
      </c>
      <c r="O8" s="40">
        <v>24.8</v>
      </c>
      <c r="P8" s="9">
        <v>1300000</v>
      </c>
      <c r="Q8" s="8"/>
    </row>
    <row r="9" spans="1:46" x14ac:dyDescent="0.3">
      <c r="A9" s="41">
        <v>45022</v>
      </c>
      <c r="B9" s="10">
        <v>37660</v>
      </c>
      <c r="C9" s="25">
        <v>37.659999999999997</v>
      </c>
      <c r="D9" s="25">
        <v>7.29</v>
      </c>
      <c r="E9" s="25">
        <v>7.64</v>
      </c>
      <c r="F9" s="9">
        <v>170</v>
      </c>
      <c r="G9" s="9">
        <v>25</v>
      </c>
      <c r="H9" s="9">
        <v>316</v>
      </c>
      <c r="I9" s="9">
        <v>36</v>
      </c>
      <c r="J9" s="9">
        <v>298</v>
      </c>
      <c r="K9" s="9">
        <v>25</v>
      </c>
      <c r="L9" s="9" t="s">
        <v>31</v>
      </c>
      <c r="M9" s="9">
        <v>500</v>
      </c>
      <c r="N9" s="9">
        <v>0.2</v>
      </c>
      <c r="O9" s="40">
        <v>25.5</v>
      </c>
      <c r="P9" s="9">
        <v>1400000</v>
      </c>
      <c r="Q9" s="8"/>
    </row>
    <row r="10" spans="1:46" x14ac:dyDescent="0.3">
      <c r="A10" s="41">
        <v>45023</v>
      </c>
      <c r="B10" s="10">
        <v>37630</v>
      </c>
      <c r="C10" s="25">
        <v>37.630000000000003</v>
      </c>
      <c r="D10" s="25">
        <v>7.43</v>
      </c>
      <c r="E10" s="25">
        <v>7.81</v>
      </c>
      <c r="F10" s="9">
        <v>160</v>
      </c>
      <c r="G10" s="9">
        <v>24</v>
      </c>
      <c r="H10" s="9">
        <v>328</v>
      </c>
      <c r="I10" s="9">
        <v>40</v>
      </c>
      <c r="J10" s="9">
        <v>305</v>
      </c>
      <c r="K10" s="9">
        <v>27</v>
      </c>
      <c r="L10" s="9" t="s">
        <v>31</v>
      </c>
      <c r="M10" s="9">
        <v>700</v>
      </c>
      <c r="N10" s="9">
        <v>0.2</v>
      </c>
      <c r="O10" s="40">
        <v>25</v>
      </c>
      <c r="P10" s="9">
        <v>1300000</v>
      </c>
      <c r="Q10" s="8"/>
    </row>
    <row r="11" spans="1:46" x14ac:dyDescent="0.3">
      <c r="A11" s="41">
        <v>45024</v>
      </c>
      <c r="B11" s="10">
        <v>36290</v>
      </c>
      <c r="C11" s="25">
        <v>36.29</v>
      </c>
      <c r="D11" s="25">
        <v>7.31</v>
      </c>
      <c r="E11" s="25">
        <v>7.88</v>
      </c>
      <c r="F11" s="9">
        <v>165</v>
      </c>
      <c r="G11" s="9">
        <v>26</v>
      </c>
      <c r="H11" s="9">
        <v>312</v>
      </c>
      <c r="I11" s="9">
        <v>40</v>
      </c>
      <c r="J11" s="9">
        <v>296</v>
      </c>
      <c r="K11" s="9">
        <v>23</v>
      </c>
      <c r="L11" s="9" t="s">
        <v>31</v>
      </c>
      <c r="M11" s="9">
        <v>600</v>
      </c>
      <c r="N11" s="9">
        <v>0.3</v>
      </c>
      <c r="O11" s="40">
        <v>23.9</v>
      </c>
      <c r="P11" s="9">
        <v>1400000</v>
      </c>
      <c r="Q11" s="8"/>
    </row>
    <row r="12" spans="1:46" x14ac:dyDescent="0.3">
      <c r="A12" s="41">
        <v>45025</v>
      </c>
      <c r="B12" s="10">
        <v>35980</v>
      </c>
      <c r="C12" s="25">
        <v>35.979999999999997</v>
      </c>
      <c r="D12" s="25">
        <v>7.23</v>
      </c>
      <c r="E12" s="25">
        <v>7.65</v>
      </c>
      <c r="F12" s="9">
        <v>160</v>
      </c>
      <c r="G12" s="9">
        <v>24</v>
      </c>
      <c r="H12" s="9">
        <v>304</v>
      </c>
      <c r="I12" s="9">
        <v>36</v>
      </c>
      <c r="J12" s="9">
        <v>286</v>
      </c>
      <c r="K12" s="9">
        <v>20</v>
      </c>
      <c r="L12" s="9" t="s">
        <v>31</v>
      </c>
      <c r="M12" s="9">
        <v>500</v>
      </c>
      <c r="N12" s="9">
        <v>0.2</v>
      </c>
      <c r="O12" s="40">
        <v>24.3</v>
      </c>
      <c r="P12" s="9">
        <v>1400000</v>
      </c>
      <c r="Q12" s="8"/>
    </row>
    <row r="13" spans="1:46" x14ac:dyDescent="0.3">
      <c r="A13" s="41">
        <v>45026</v>
      </c>
      <c r="B13" s="10">
        <v>37060</v>
      </c>
      <c r="C13" s="25">
        <v>37.07</v>
      </c>
      <c r="D13" s="25">
        <v>7.19</v>
      </c>
      <c r="E13" s="25">
        <v>7.41</v>
      </c>
      <c r="F13" s="9">
        <v>155</v>
      </c>
      <c r="G13" s="9">
        <v>25</v>
      </c>
      <c r="H13" s="9">
        <v>308</v>
      </c>
      <c r="I13" s="9">
        <v>40</v>
      </c>
      <c r="J13" s="9">
        <v>292</v>
      </c>
      <c r="K13" s="9">
        <v>20</v>
      </c>
      <c r="L13" s="9" t="s">
        <v>31</v>
      </c>
      <c r="M13" s="9">
        <v>400</v>
      </c>
      <c r="N13" s="9">
        <v>0.2</v>
      </c>
      <c r="O13" s="40">
        <v>24.6</v>
      </c>
      <c r="P13" s="9">
        <v>1300000</v>
      </c>
      <c r="Q13" s="8"/>
    </row>
    <row r="14" spans="1:46" x14ac:dyDescent="0.3">
      <c r="A14" s="41">
        <v>45027</v>
      </c>
      <c r="B14" s="10">
        <v>36970</v>
      </c>
      <c r="C14" s="25">
        <v>36.97</v>
      </c>
      <c r="D14" s="25">
        <v>7.48</v>
      </c>
      <c r="E14" s="25">
        <v>7.81</v>
      </c>
      <c r="F14" s="9">
        <v>170</v>
      </c>
      <c r="G14" s="9">
        <v>26</v>
      </c>
      <c r="H14" s="9">
        <v>316</v>
      </c>
      <c r="I14" s="9">
        <v>44</v>
      </c>
      <c r="J14" s="9">
        <v>302</v>
      </c>
      <c r="K14" s="9">
        <v>22</v>
      </c>
      <c r="L14" s="9" t="s">
        <v>31</v>
      </c>
      <c r="M14" s="9">
        <v>600</v>
      </c>
      <c r="N14" s="9">
        <v>0.3</v>
      </c>
      <c r="O14" s="40">
        <v>25.4</v>
      </c>
      <c r="P14" s="9">
        <v>1400000</v>
      </c>
      <c r="Q14" s="8"/>
    </row>
    <row r="15" spans="1:46" x14ac:dyDescent="0.3">
      <c r="A15" s="41">
        <v>45028</v>
      </c>
      <c r="B15" s="10">
        <v>36740</v>
      </c>
      <c r="C15" s="25">
        <v>36.75</v>
      </c>
      <c r="D15" s="25">
        <v>7.26</v>
      </c>
      <c r="E15" s="25">
        <v>7.53</v>
      </c>
      <c r="F15" s="9">
        <v>165</v>
      </c>
      <c r="G15" s="9">
        <v>24</v>
      </c>
      <c r="H15" s="9">
        <v>304</v>
      </c>
      <c r="I15" s="9">
        <v>44</v>
      </c>
      <c r="J15" s="9">
        <v>288</v>
      </c>
      <c r="K15" s="9">
        <v>20</v>
      </c>
      <c r="L15" s="9" t="s">
        <v>31</v>
      </c>
      <c r="M15" s="9">
        <v>500</v>
      </c>
      <c r="N15" s="9">
        <v>0.2</v>
      </c>
      <c r="O15" s="40">
        <v>25</v>
      </c>
      <c r="P15" s="9">
        <v>1700000</v>
      </c>
      <c r="Q15" s="8"/>
    </row>
    <row r="16" spans="1:46" x14ac:dyDescent="0.3">
      <c r="A16" s="41">
        <v>45029</v>
      </c>
      <c r="B16" s="10">
        <v>34700</v>
      </c>
      <c r="C16" s="25">
        <v>34.700000000000003</v>
      </c>
      <c r="D16" s="25">
        <v>7.21</v>
      </c>
      <c r="E16" s="25">
        <v>7.46</v>
      </c>
      <c r="F16" s="9">
        <v>155</v>
      </c>
      <c r="G16" s="9">
        <v>22</v>
      </c>
      <c r="H16" s="9">
        <v>324</v>
      </c>
      <c r="I16" s="9">
        <v>40</v>
      </c>
      <c r="J16" s="9">
        <v>297</v>
      </c>
      <c r="K16" s="9">
        <v>23</v>
      </c>
      <c r="L16" s="9" t="s">
        <v>31</v>
      </c>
      <c r="M16" s="9">
        <v>700</v>
      </c>
      <c r="N16" s="9">
        <v>0.2</v>
      </c>
      <c r="O16" s="40">
        <v>24.8</v>
      </c>
      <c r="P16" s="9">
        <v>1300000</v>
      </c>
      <c r="Q16" s="8"/>
    </row>
    <row r="17" spans="1:17" x14ac:dyDescent="0.3">
      <c r="A17" s="41">
        <v>45030</v>
      </c>
      <c r="B17" s="10">
        <v>35880</v>
      </c>
      <c r="C17" s="25">
        <v>35.89</v>
      </c>
      <c r="D17" s="25">
        <v>7.42</v>
      </c>
      <c r="E17" s="25">
        <v>7.74</v>
      </c>
      <c r="F17" s="9">
        <v>170</v>
      </c>
      <c r="G17" s="9">
        <v>23</v>
      </c>
      <c r="H17" s="9">
        <v>328</v>
      </c>
      <c r="I17" s="9">
        <v>36</v>
      </c>
      <c r="J17" s="9">
        <v>319</v>
      </c>
      <c r="K17" s="9">
        <v>21</v>
      </c>
      <c r="L17" s="9" t="s">
        <v>31</v>
      </c>
      <c r="M17" s="9">
        <v>500</v>
      </c>
      <c r="N17" s="9">
        <v>0.3</v>
      </c>
      <c r="O17" s="40">
        <v>25.2</v>
      </c>
      <c r="P17" s="9">
        <v>1400000</v>
      </c>
      <c r="Q17" s="8"/>
    </row>
    <row r="18" spans="1:17" x14ac:dyDescent="0.3">
      <c r="A18" s="41">
        <v>45031</v>
      </c>
      <c r="B18" s="10">
        <v>35370</v>
      </c>
      <c r="C18" s="25">
        <v>35.369999999999997</v>
      </c>
      <c r="D18" s="25">
        <v>7.33</v>
      </c>
      <c r="E18" s="25">
        <v>7.66</v>
      </c>
      <c r="F18" s="9">
        <v>165</v>
      </c>
      <c r="G18" s="9">
        <v>21</v>
      </c>
      <c r="H18" s="9">
        <v>316</v>
      </c>
      <c r="I18" s="9">
        <v>40</v>
      </c>
      <c r="J18" s="9">
        <v>285</v>
      </c>
      <c r="K18" s="9">
        <v>20</v>
      </c>
      <c r="L18" s="9" t="s">
        <v>31</v>
      </c>
      <c r="M18" s="9">
        <v>700</v>
      </c>
      <c r="N18" s="9">
        <v>0.2</v>
      </c>
      <c r="O18" s="40">
        <v>25.6</v>
      </c>
      <c r="P18" s="9">
        <v>1700000</v>
      </c>
      <c r="Q18" s="8"/>
    </row>
    <row r="19" spans="1:17" x14ac:dyDescent="0.3">
      <c r="A19" s="41">
        <v>45032</v>
      </c>
      <c r="B19" s="10">
        <v>35900</v>
      </c>
      <c r="C19" s="25">
        <v>35.9</v>
      </c>
      <c r="D19" s="25">
        <v>7.25</v>
      </c>
      <c r="E19" s="25">
        <v>7.62</v>
      </c>
      <c r="F19" s="9">
        <v>155</v>
      </c>
      <c r="G19" s="9">
        <v>20</v>
      </c>
      <c r="H19" s="9">
        <v>324</v>
      </c>
      <c r="I19" s="9">
        <v>36</v>
      </c>
      <c r="J19" s="9">
        <v>307</v>
      </c>
      <c r="K19" s="9">
        <v>24</v>
      </c>
      <c r="L19" s="9" t="s">
        <v>31</v>
      </c>
      <c r="M19" s="9">
        <v>800</v>
      </c>
      <c r="N19" s="9">
        <v>0.3</v>
      </c>
      <c r="O19" s="40">
        <v>24.6</v>
      </c>
      <c r="P19" s="9">
        <v>1400000</v>
      </c>
      <c r="Q19" s="8"/>
    </row>
    <row r="20" spans="1:17" x14ac:dyDescent="0.3">
      <c r="A20" s="41">
        <v>45033</v>
      </c>
      <c r="B20" s="10">
        <v>36220</v>
      </c>
      <c r="C20" s="25">
        <v>36.229999999999997</v>
      </c>
      <c r="D20" s="25">
        <v>7.35</v>
      </c>
      <c r="E20" s="25">
        <v>7.57</v>
      </c>
      <c r="F20" s="9">
        <v>160</v>
      </c>
      <c r="G20" s="9">
        <v>22</v>
      </c>
      <c r="H20" s="9">
        <v>320</v>
      </c>
      <c r="I20" s="9">
        <v>44</v>
      </c>
      <c r="J20" s="9">
        <v>309</v>
      </c>
      <c r="K20" s="9">
        <v>21</v>
      </c>
      <c r="L20" s="9" t="s">
        <v>31</v>
      </c>
      <c r="M20" s="9">
        <v>600</v>
      </c>
      <c r="N20" s="9">
        <v>0.2</v>
      </c>
      <c r="O20" s="40">
        <v>24.3</v>
      </c>
      <c r="P20" s="9">
        <v>1300000</v>
      </c>
      <c r="Q20" s="8"/>
    </row>
    <row r="21" spans="1:17" x14ac:dyDescent="0.3">
      <c r="A21" s="41">
        <v>45034</v>
      </c>
      <c r="B21" s="10">
        <v>35950</v>
      </c>
      <c r="C21" s="25">
        <v>35.96</v>
      </c>
      <c r="D21" s="25">
        <v>7.25</v>
      </c>
      <c r="E21" s="25">
        <v>7.68</v>
      </c>
      <c r="F21" s="9">
        <v>170</v>
      </c>
      <c r="G21" s="9">
        <v>24</v>
      </c>
      <c r="H21" s="9">
        <v>312</v>
      </c>
      <c r="I21" s="9">
        <v>36</v>
      </c>
      <c r="J21" s="9">
        <v>294</v>
      </c>
      <c r="K21" s="9">
        <v>20</v>
      </c>
      <c r="L21" s="9" t="s">
        <v>31</v>
      </c>
      <c r="M21" s="9">
        <v>500</v>
      </c>
      <c r="N21" s="9">
        <v>0.2</v>
      </c>
      <c r="O21" s="40">
        <v>24.8</v>
      </c>
      <c r="P21" s="9">
        <v>1400000</v>
      </c>
      <c r="Q21" s="8"/>
    </row>
    <row r="22" spans="1:17" x14ac:dyDescent="0.3">
      <c r="A22" s="41">
        <v>45035</v>
      </c>
      <c r="B22" s="10">
        <v>35750</v>
      </c>
      <c r="C22" s="25">
        <v>35.76</v>
      </c>
      <c r="D22" s="25">
        <v>7.28</v>
      </c>
      <c r="E22" s="25">
        <v>7.74</v>
      </c>
      <c r="F22" s="9">
        <v>165</v>
      </c>
      <c r="G22" s="9">
        <v>24</v>
      </c>
      <c r="H22" s="9">
        <v>324</v>
      </c>
      <c r="I22" s="9">
        <v>40</v>
      </c>
      <c r="J22" s="9">
        <v>304</v>
      </c>
      <c r="K22" s="9">
        <v>23</v>
      </c>
      <c r="L22" s="9" t="s">
        <v>31</v>
      </c>
      <c r="M22" s="9">
        <v>700</v>
      </c>
      <c r="N22" s="9">
        <v>0.3</v>
      </c>
      <c r="O22" s="40">
        <v>26</v>
      </c>
      <c r="P22" s="9">
        <v>1300000</v>
      </c>
      <c r="Q22" s="8"/>
    </row>
    <row r="23" spans="1:17" x14ac:dyDescent="0.3">
      <c r="A23" s="41">
        <v>45036</v>
      </c>
      <c r="B23" s="10">
        <v>35770</v>
      </c>
      <c r="C23" s="25">
        <v>35.78</v>
      </c>
      <c r="D23" s="25">
        <v>7.22</v>
      </c>
      <c r="E23" s="25">
        <v>7.56</v>
      </c>
      <c r="F23" s="9">
        <v>155</v>
      </c>
      <c r="G23" s="9">
        <v>23</v>
      </c>
      <c r="H23" s="9">
        <v>316</v>
      </c>
      <c r="I23" s="9">
        <v>36</v>
      </c>
      <c r="J23" s="9">
        <v>297</v>
      </c>
      <c r="K23" s="9">
        <v>24</v>
      </c>
      <c r="L23" s="9" t="s">
        <v>31</v>
      </c>
      <c r="M23" s="9">
        <v>800</v>
      </c>
      <c r="N23" s="9">
        <v>0.2</v>
      </c>
      <c r="O23" s="40">
        <v>24.5</v>
      </c>
      <c r="P23" s="9">
        <v>1400000</v>
      </c>
      <c r="Q23" s="8"/>
    </row>
    <row r="24" spans="1:17" ht="66" x14ac:dyDescent="0.3">
      <c r="A24" s="41">
        <v>45037</v>
      </c>
      <c r="B24" s="9">
        <v>34760</v>
      </c>
      <c r="C24" s="25">
        <v>34.770000000000003</v>
      </c>
      <c r="D24" s="25">
        <v>7.31</v>
      </c>
      <c r="E24" s="25">
        <v>7.59</v>
      </c>
      <c r="F24" s="9">
        <v>170</v>
      </c>
      <c r="G24" s="9">
        <v>25</v>
      </c>
      <c r="H24" s="9">
        <v>308</v>
      </c>
      <c r="I24" s="9">
        <v>40</v>
      </c>
      <c r="J24" s="9">
        <v>288</v>
      </c>
      <c r="K24" s="9">
        <v>20</v>
      </c>
      <c r="L24" s="9" t="s">
        <v>31</v>
      </c>
      <c r="M24" s="46">
        <v>400</v>
      </c>
      <c r="N24" s="9">
        <v>0.3</v>
      </c>
      <c r="O24" s="40">
        <v>25</v>
      </c>
      <c r="P24" s="46">
        <v>1300000</v>
      </c>
      <c r="Q24" s="8" t="s">
        <v>34</v>
      </c>
    </row>
    <row r="25" spans="1:17" x14ac:dyDescent="0.3">
      <c r="A25" s="41">
        <v>45038</v>
      </c>
      <c r="B25" s="9">
        <v>35330</v>
      </c>
      <c r="C25" s="25">
        <v>35.340000000000003</v>
      </c>
      <c r="D25" s="25">
        <v>7.27</v>
      </c>
      <c r="E25" s="25">
        <v>7.66</v>
      </c>
      <c r="F25" s="9">
        <v>160</v>
      </c>
      <c r="G25" s="9">
        <v>22</v>
      </c>
      <c r="H25" s="9">
        <v>320</v>
      </c>
      <c r="I25" s="9">
        <v>44</v>
      </c>
      <c r="J25" s="9">
        <v>295</v>
      </c>
      <c r="K25" s="9">
        <v>23</v>
      </c>
      <c r="L25" s="9" t="s">
        <v>31</v>
      </c>
      <c r="M25" s="9">
        <v>600</v>
      </c>
      <c r="N25" s="9">
        <v>0.3</v>
      </c>
      <c r="O25" s="40">
        <v>24.4</v>
      </c>
      <c r="P25" s="9">
        <v>1700000</v>
      </c>
      <c r="Q25" s="8"/>
    </row>
    <row r="26" spans="1:17" ht="66" x14ac:dyDescent="0.3">
      <c r="A26" s="41">
        <v>45039</v>
      </c>
      <c r="B26" s="9">
        <v>35920</v>
      </c>
      <c r="C26" s="25">
        <v>35.93</v>
      </c>
      <c r="D26" s="25">
        <v>7.23</v>
      </c>
      <c r="E26" s="25">
        <v>7.58</v>
      </c>
      <c r="F26" s="9">
        <v>155</v>
      </c>
      <c r="G26" s="9">
        <v>24</v>
      </c>
      <c r="H26" s="9">
        <v>324</v>
      </c>
      <c r="I26" s="9">
        <v>40</v>
      </c>
      <c r="J26" s="9">
        <v>306</v>
      </c>
      <c r="K26" s="9">
        <v>25</v>
      </c>
      <c r="L26" s="9" t="s">
        <v>31</v>
      </c>
      <c r="M26" s="46">
        <v>700</v>
      </c>
      <c r="N26" s="9">
        <v>0.2</v>
      </c>
      <c r="O26" s="40">
        <v>24.7</v>
      </c>
      <c r="P26" s="46">
        <v>1200000</v>
      </c>
      <c r="Q26" s="8" t="s">
        <v>34</v>
      </c>
    </row>
    <row r="27" spans="1:17" x14ac:dyDescent="0.3">
      <c r="A27" s="41">
        <v>45040</v>
      </c>
      <c r="B27" s="10">
        <v>33630</v>
      </c>
      <c r="C27" s="25">
        <v>33.630000000000003</v>
      </c>
      <c r="D27" s="25">
        <v>7.34</v>
      </c>
      <c r="E27" s="25">
        <v>7.73</v>
      </c>
      <c r="F27" s="9">
        <v>165</v>
      </c>
      <c r="G27" s="9">
        <v>23</v>
      </c>
      <c r="H27" s="9">
        <v>328</v>
      </c>
      <c r="I27" s="9">
        <v>44</v>
      </c>
      <c r="J27" s="9">
        <v>302</v>
      </c>
      <c r="K27" s="9">
        <v>22</v>
      </c>
      <c r="L27" s="9" t="s">
        <v>31</v>
      </c>
      <c r="M27" s="9">
        <v>500</v>
      </c>
      <c r="N27" s="9">
        <v>0.3</v>
      </c>
      <c r="O27" s="40">
        <v>25.2</v>
      </c>
      <c r="P27" s="9">
        <v>1400000</v>
      </c>
      <c r="Q27" s="8"/>
    </row>
    <row r="28" spans="1:17" x14ac:dyDescent="0.3">
      <c r="A28" s="41">
        <v>45041</v>
      </c>
      <c r="B28" s="10">
        <v>33580</v>
      </c>
      <c r="C28" s="25">
        <v>33.590000000000003</v>
      </c>
      <c r="D28" s="25">
        <v>7.54</v>
      </c>
      <c r="E28" s="25">
        <v>7.85</v>
      </c>
      <c r="F28" s="9">
        <v>160</v>
      </c>
      <c r="G28" s="9">
        <v>20</v>
      </c>
      <c r="H28" s="9">
        <v>316</v>
      </c>
      <c r="I28" s="9">
        <v>36</v>
      </c>
      <c r="J28" s="9">
        <v>287</v>
      </c>
      <c r="K28" s="9">
        <v>21</v>
      </c>
      <c r="L28" s="9" t="s">
        <v>31</v>
      </c>
      <c r="M28" s="9">
        <v>700</v>
      </c>
      <c r="N28" s="9">
        <v>0.3</v>
      </c>
      <c r="O28" s="40">
        <v>25.5</v>
      </c>
      <c r="P28" s="9">
        <v>1200000</v>
      </c>
      <c r="Q28" s="8"/>
    </row>
    <row r="29" spans="1:17" x14ac:dyDescent="0.3">
      <c r="A29" s="41">
        <v>45042</v>
      </c>
      <c r="B29" s="10">
        <v>33010</v>
      </c>
      <c r="C29" s="25">
        <v>33.01</v>
      </c>
      <c r="D29" s="25">
        <v>7.42</v>
      </c>
      <c r="E29" s="25">
        <v>7.83</v>
      </c>
      <c r="F29" s="9">
        <v>170</v>
      </c>
      <c r="G29" s="9">
        <v>26</v>
      </c>
      <c r="H29" s="9">
        <v>352</v>
      </c>
      <c r="I29" s="9">
        <v>48</v>
      </c>
      <c r="J29" s="9">
        <v>324</v>
      </c>
      <c r="K29" s="9">
        <v>28</v>
      </c>
      <c r="L29" s="9" t="s">
        <v>31</v>
      </c>
      <c r="M29" s="9">
        <v>800</v>
      </c>
      <c r="N29" s="9">
        <v>0.2</v>
      </c>
      <c r="O29" s="40">
        <v>24.8</v>
      </c>
      <c r="P29" s="9">
        <v>1700000</v>
      </c>
      <c r="Q29" s="8"/>
    </row>
    <row r="30" spans="1:17" x14ac:dyDescent="0.3">
      <c r="A30" s="41">
        <v>45043</v>
      </c>
      <c r="B30" s="10">
        <v>33120</v>
      </c>
      <c r="C30" s="25">
        <v>33.119999999999997</v>
      </c>
      <c r="D30" s="25">
        <v>7.56</v>
      </c>
      <c r="E30" s="25">
        <v>7.86</v>
      </c>
      <c r="F30" s="9">
        <v>155</v>
      </c>
      <c r="G30" s="9">
        <v>21</v>
      </c>
      <c r="H30" s="9">
        <v>320</v>
      </c>
      <c r="I30" s="9">
        <v>36</v>
      </c>
      <c r="J30" s="9">
        <v>281</v>
      </c>
      <c r="K30" s="9">
        <v>20</v>
      </c>
      <c r="L30" s="9" t="s">
        <v>31</v>
      </c>
      <c r="M30" s="9">
        <v>400</v>
      </c>
      <c r="N30" s="9">
        <v>0.2</v>
      </c>
      <c r="O30" s="40">
        <v>24.4</v>
      </c>
      <c r="P30" s="9">
        <v>1300000</v>
      </c>
      <c r="Q30" s="8"/>
    </row>
    <row r="31" spans="1:17" x14ac:dyDescent="0.3">
      <c r="A31" s="41">
        <v>45044</v>
      </c>
      <c r="B31" s="10">
        <v>35980</v>
      </c>
      <c r="C31" s="25">
        <v>35.979999999999997</v>
      </c>
      <c r="D31" s="25">
        <v>7.65</v>
      </c>
      <c r="E31" s="25">
        <v>7.87</v>
      </c>
      <c r="F31" s="9">
        <v>160</v>
      </c>
      <c r="G31" s="9">
        <v>22</v>
      </c>
      <c r="H31" s="9">
        <v>356</v>
      </c>
      <c r="I31" s="9">
        <v>40</v>
      </c>
      <c r="J31" s="9">
        <v>337</v>
      </c>
      <c r="K31" s="9">
        <v>25</v>
      </c>
      <c r="L31" s="9" t="s">
        <v>31</v>
      </c>
      <c r="M31" s="9">
        <v>600</v>
      </c>
      <c r="N31" s="9">
        <v>0.3</v>
      </c>
      <c r="O31" s="40">
        <v>24.1</v>
      </c>
      <c r="P31" s="9">
        <v>1400000</v>
      </c>
      <c r="Q31" s="8"/>
    </row>
    <row r="32" spans="1:17" x14ac:dyDescent="0.3">
      <c r="A32" s="41">
        <v>45045</v>
      </c>
      <c r="B32" s="10">
        <v>35730</v>
      </c>
      <c r="C32" s="25">
        <v>35.729999999999997</v>
      </c>
      <c r="D32" s="25">
        <v>7.25</v>
      </c>
      <c r="E32" s="25">
        <v>7.7</v>
      </c>
      <c r="F32" s="9">
        <v>165</v>
      </c>
      <c r="G32" s="9">
        <v>27</v>
      </c>
      <c r="H32" s="9">
        <v>340</v>
      </c>
      <c r="I32" s="9">
        <v>44</v>
      </c>
      <c r="J32" s="9">
        <v>310</v>
      </c>
      <c r="K32" s="9">
        <v>26</v>
      </c>
      <c r="L32" s="9" t="s">
        <v>31</v>
      </c>
      <c r="M32" s="9">
        <v>500</v>
      </c>
      <c r="N32" s="9">
        <v>0.3</v>
      </c>
      <c r="O32" s="40">
        <v>25.2</v>
      </c>
      <c r="P32" s="9">
        <v>1200000</v>
      </c>
      <c r="Q32" s="8"/>
    </row>
    <row r="33" spans="1:17" ht="15" thickBot="1" x14ac:dyDescent="0.35">
      <c r="A33" s="42">
        <v>45046</v>
      </c>
      <c r="B33" s="43">
        <v>37230</v>
      </c>
      <c r="C33" s="37">
        <v>37.229999999999997</v>
      </c>
      <c r="D33" s="37">
        <v>7.23</v>
      </c>
      <c r="E33" s="37">
        <v>7.57</v>
      </c>
      <c r="F33" s="36">
        <v>155</v>
      </c>
      <c r="G33" s="36">
        <v>24</v>
      </c>
      <c r="H33" s="36">
        <v>332</v>
      </c>
      <c r="I33" s="36">
        <v>40</v>
      </c>
      <c r="J33" s="36">
        <v>287</v>
      </c>
      <c r="K33" s="36">
        <v>23</v>
      </c>
      <c r="L33" s="36" t="s">
        <v>31</v>
      </c>
      <c r="M33" s="36">
        <v>700</v>
      </c>
      <c r="N33" s="36">
        <v>0.3</v>
      </c>
      <c r="O33" s="45">
        <v>24.9</v>
      </c>
      <c r="P33" s="36">
        <v>1700000</v>
      </c>
      <c r="Q33" s="44"/>
    </row>
    <row r="34" spans="1:17" ht="15" thickBot="1" x14ac:dyDescent="0.35">
      <c r="A34" s="21" t="s">
        <v>26</v>
      </c>
      <c r="B34" s="4">
        <f t="shared" ref="B34:K34" si="0">AVERAGE(B4:B33)</f>
        <v>36314</v>
      </c>
      <c r="C34" s="4">
        <f t="shared" si="0"/>
        <v>36.318333333333335</v>
      </c>
      <c r="D34" s="4">
        <f t="shared" si="0"/>
        <v>7.3379999999999992</v>
      </c>
      <c r="E34" s="4">
        <f t="shared" si="0"/>
        <v>7.674666666666667</v>
      </c>
      <c r="F34" s="4">
        <f t="shared" si="0"/>
        <v>161.83333333333334</v>
      </c>
      <c r="G34" s="4">
        <f t="shared" si="0"/>
        <v>23.533333333333335</v>
      </c>
      <c r="H34" s="4">
        <f t="shared" si="0"/>
        <v>320.93333333333334</v>
      </c>
      <c r="I34" s="4">
        <f t="shared" si="0"/>
        <v>39.6</v>
      </c>
      <c r="J34" s="4">
        <f t="shared" si="0"/>
        <v>299.16666666666669</v>
      </c>
      <c r="K34" s="4">
        <f t="shared" si="0"/>
        <v>22.6</v>
      </c>
      <c r="L34" s="4" t="s">
        <v>31</v>
      </c>
      <c r="M34" s="4">
        <f>AVERAGE(M4:M33)</f>
        <v>603.33333333333337</v>
      </c>
      <c r="N34" s="4">
        <f>AVERAGE(N4:N33)</f>
        <v>0.25</v>
      </c>
      <c r="O34" s="4">
        <f>AVERAGE(O4:O33)</f>
        <v>24.876666666666672</v>
      </c>
      <c r="P34" s="4">
        <f>AVERAGE(P4:P33)</f>
        <v>1410000</v>
      </c>
      <c r="Q34" s="11"/>
    </row>
    <row r="35" spans="1:17" x14ac:dyDescent="0.3">
      <c r="C35" s="28">
        <f>SUM(C4:C33)</f>
        <v>1089.55</v>
      </c>
    </row>
    <row r="40" spans="1:17" ht="18" x14ac:dyDescent="0.3">
      <c r="A40" s="47" t="s">
        <v>27</v>
      </c>
      <c r="B40" s="47"/>
      <c r="C40" s="47" t="s">
        <v>28</v>
      </c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</row>
    <row r="41" spans="1:17" ht="40.799999999999997" customHeight="1" x14ac:dyDescent="0.3"/>
    <row r="42" spans="1:17" x14ac:dyDescent="0.3">
      <c r="A42" s="5" t="s">
        <v>29</v>
      </c>
      <c r="B42" s="6">
        <f t="shared" ref="B42:K42" si="1">MIN(B4:B33)</f>
        <v>33010</v>
      </c>
      <c r="C42" s="6">
        <f t="shared" si="1"/>
        <v>33.01</v>
      </c>
      <c r="D42" s="6">
        <f t="shared" si="1"/>
        <v>7.18</v>
      </c>
      <c r="E42" s="6">
        <f t="shared" si="1"/>
        <v>7.31</v>
      </c>
      <c r="F42" s="6">
        <f t="shared" si="1"/>
        <v>155</v>
      </c>
      <c r="G42" s="6">
        <f t="shared" si="1"/>
        <v>20</v>
      </c>
      <c r="H42" s="6">
        <f t="shared" si="1"/>
        <v>304</v>
      </c>
      <c r="I42" s="6">
        <f t="shared" si="1"/>
        <v>32</v>
      </c>
      <c r="J42" s="6">
        <f t="shared" si="1"/>
        <v>281</v>
      </c>
      <c r="K42" s="6">
        <f t="shared" si="1"/>
        <v>20</v>
      </c>
      <c r="L42" s="6"/>
      <c r="M42" s="6">
        <f>MIN(M4:M33)</f>
        <v>400</v>
      </c>
      <c r="N42" s="6">
        <f>MIN(N4:N33)</f>
        <v>0.2</v>
      </c>
      <c r="O42" s="6">
        <f>MIN(O4:O33)</f>
        <v>23.7</v>
      </c>
      <c r="P42" s="6">
        <f>MIN(P4:P33)</f>
        <v>1200000</v>
      </c>
      <c r="Q42" s="6"/>
    </row>
    <row r="43" spans="1:17" x14ac:dyDescent="0.3">
      <c r="A43" s="5"/>
    </row>
    <row r="44" spans="1:17" x14ac:dyDescent="0.3">
      <c r="A44" s="5" t="s">
        <v>30</v>
      </c>
      <c r="B44" s="6">
        <f t="shared" ref="B44:K44" si="2">MAX(B4:B33)</f>
        <v>43070</v>
      </c>
      <c r="C44" s="6">
        <f t="shared" si="2"/>
        <v>43.08</v>
      </c>
      <c r="D44" s="6">
        <f t="shared" si="2"/>
        <v>7.65</v>
      </c>
      <c r="E44" s="6">
        <f t="shared" si="2"/>
        <v>7.88</v>
      </c>
      <c r="F44" s="6">
        <f t="shared" si="2"/>
        <v>170</v>
      </c>
      <c r="G44" s="6">
        <f t="shared" si="2"/>
        <v>27</v>
      </c>
      <c r="H44" s="6">
        <f t="shared" si="2"/>
        <v>356</v>
      </c>
      <c r="I44" s="6">
        <f t="shared" si="2"/>
        <v>48</v>
      </c>
      <c r="J44" s="6">
        <f t="shared" si="2"/>
        <v>337</v>
      </c>
      <c r="K44" s="6">
        <f t="shared" si="2"/>
        <v>28</v>
      </c>
      <c r="L44" s="6"/>
      <c r="M44" s="6">
        <f>MAX(M4:M33)</f>
        <v>800</v>
      </c>
      <c r="N44" s="6">
        <f>MAX(N4:N33)</f>
        <v>0.3</v>
      </c>
      <c r="O44" s="6">
        <f>MAX(O4:O33)</f>
        <v>26</v>
      </c>
      <c r="P44" s="6">
        <f>MAX(P4:P33)</f>
        <v>1700000</v>
      </c>
      <c r="Q44" s="6"/>
    </row>
  </sheetData>
  <mergeCells count="12">
    <mergeCell ref="A40:B40"/>
    <mergeCell ref="C40:Q40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6BD24-430C-4348-B346-3D9EFEF4AD9D}">
  <sheetPr>
    <tabColor rgb="FF92D050"/>
  </sheetPr>
  <dimension ref="A1:AT44"/>
  <sheetViews>
    <sheetView workbookViewId="0">
      <selection activeCell="F4" sqref="F4:F33"/>
    </sheetView>
  </sheetViews>
  <sheetFormatPr defaultRowHeight="14.4" x14ac:dyDescent="0.3"/>
  <cols>
    <col min="1" max="1" width="9.88671875" customWidth="1"/>
    <col min="2" max="2" width="8.5546875" customWidth="1"/>
    <col min="3" max="3" width="7.33203125" bestFit="1" customWidth="1"/>
    <col min="4" max="6" width="8.33203125" customWidth="1"/>
    <col min="9" max="9" width="8.77734375" customWidth="1"/>
    <col min="11" max="11" width="8.77734375" customWidth="1"/>
    <col min="15" max="15" width="8.33203125" customWidth="1"/>
    <col min="16" max="16" width="10.6640625" customWidth="1"/>
    <col min="17" max="17" width="22.6640625" customWidth="1"/>
  </cols>
  <sheetData>
    <row r="1" spans="1:46" ht="69.75" customHeight="1" thickBot="1" x14ac:dyDescent="0.6">
      <c r="A1" s="49" t="s">
        <v>33</v>
      </c>
      <c r="B1" s="50"/>
      <c r="C1" s="50"/>
      <c r="D1" s="50"/>
      <c r="E1" s="50"/>
      <c r="F1" s="50"/>
      <c r="G1" s="50"/>
      <c r="H1" s="51"/>
      <c r="I1" s="51"/>
      <c r="J1" s="50"/>
      <c r="K1" s="50"/>
      <c r="L1" s="50"/>
      <c r="M1" s="50"/>
      <c r="N1" s="50"/>
      <c r="O1" s="50"/>
      <c r="P1" s="50"/>
      <c r="Q1" s="52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78.599999999999994" customHeight="1" thickBot="1" x14ac:dyDescent="0.35">
      <c r="A2" s="53" t="s">
        <v>0</v>
      </c>
      <c r="B2" s="54" t="s">
        <v>25</v>
      </c>
      <c r="C2" s="55"/>
      <c r="D2" s="56" t="s">
        <v>1</v>
      </c>
      <c r="E2" s="57"/>
      <c r="F2" s="58" t="s">
        <v>2</v>
      </c>
      <c r="G2" s="59"/>
      <c r="H2" s="60" t="s">
        <v>3</v>
      </c>
      <c r="I2" s="61"/>
      <c r="J2" s="62" t="s">
        <v>4</v>
      </c>
      <c r="K2" s="59"/>
      <c r="L2" s="63" t="s">
        <v>5</v>
      </c>
      <c r="M2" s="59"/>
      <c r="N2" s="2" t="s">
        <v>6</v>
      </c>
      <c r="O2" s="63" t="s">
        <v>7</v>
      </c>
      <c r="P2" s="64"/>
      <c r="Q2" s="65" t="s">
        <v>8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66.599999999999994" thickBot="1" x14ac:dyDescent="0.35">
      <c r="A3" s="66"/>
      <c r="B3" s="12" t="s">
        <v>9</v>
      </c>
      <c r="C3" s="13" t="s">
        <v>10</v>
      </c>
      <c r="D3" s="14" t="s">
        <v>11</v>
      </c>
      <c r="E3" s="14" t="s">
        <v>21</v>
      </c>
      <c r="F3" s="29" t="s">
        <v>12</v>
      </c>
      <c r="G3" s="30" t="s">
        <v>22</v>
      </c>
      <c r="H3" s="17" t="s">
        <v>13</v>
      </c>
      <c r="I3" s="17" t="s">
        <v>14</v>
      </c>
      <c r="J3" s="18" t="s">
        <v>15</v>
      </c>
      <c r="K3" s="18" t="s">
        <v>23</v>
      </c>
      <c r="L3" s="20" t="s">
        <v>16</v>
      </c>
      <c r="M3" s="20" t="s">
        <v>17</v>
      </c>
      <c r="N3" s="20" t="s">
        <v>18</v>
      </c>
      <c r="O3" s="20" t="s">
        <v>19</v>
      </c>
      <c r="P3" s="20" t="s">
        <v>20</v>
      </c>
      <c r="Q3" s="66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x14ac:dyDescent="0.3">
      <c r="A4" s="32">
        <v>45017</v>
      </c>
      <c r="B4" s="22">
        <v>13440</v>
      </c>
      <c r="C4" s="27">
        <v>13.44</v>
      </c>
      <c r="D4" s="27">
        <v>7.28</v>
      </c>
      <c r="E4" s="27">
        <v>7.69</v>
      </c>
      <c r="F4" s="22">
        <v>160</v>
      </c>
      <c r="G4" s="22">
        <v>15</v>
      </c>
      <c r="H4" s="22">
        <v>364</v>
      </c>
      <c r="I4" s="22">
        <v>32</v>
      </c>
      <c r="J4" s="22">
        <v>318</v>
      </c>
      <c r="K4" s="22">
        <v>22</v>
      </c>
      <c r="L4" s="22" t="s">
        <v>31</v>
      </c>
      <c r="M4" s="22">
        <v>400</v>
      </c>
      <c r="N4" s="22">
        <v>0.3</v>
      </c>
      <c r="O4" s="27">
        <v>23.5</v>
      </c>
      <c r="P4" s="22">
        <v>1700000</v>
      </c>
      <c r="Q4" s="23"/>
    </row>
    <row r="5" spans="1:46" x14ac:dyDescent="0.3">
      <c r="A5" s="33">
        <v>45018</v>
      </c>
      <c r="B5" s="9">
        <v>13950</v>
      </c>
      <c r="C5" s="25">
        <v>13.98</v>
      </c>
      <c r="D5" s="25">
        <v>7.35</v>
      </c>
      <c r="E5" s="25">
        <v>7.71</v>
      </c>
      <c r="F5" s="9">
        <v>155</v>
      </c>
      <c r="G5" s="9">
        <v>14</v>
      </c>
      <c r="H5" s="9">
        <v>372</v>
      </c>
      <c r="I5" s="9">
        <v>36</v>
      </c>
      <c r="J5" s="9">
        <v>325</v>
      </c>
      <c r="K5" s="9">
        <v>24</v>
      </c>
      <c r="L5" s="9" t="s">
        <v>31</v>
      </c>
      <c r="M5" s="9">
        <v>600</v>
      </c>
      <c r="N5" s="9">
        <v>0.3</v>
      </c>
      <c r="O5" s="25">
        <v>23.95</v>
      </c>
      <c r="P5" s="9">
        <v>1300000</v>
      </c>
      <c r="Q5" s="34"/>
    </row>
    <row r="6" spans="1:46" x14ac:dyDescent="0.3">
      <c r="A6" s="33">
        <v>45019</v>
      </c>
      <c r="B6" s="9">
        <v>13410</v>
      </c>
      <c r="C6" s="25">
        <v>13.41</v>
      </c>
      <c r="D6" s="25">
        <v>7.32</v>
      </c>
      <c r="E6" s="25">
        <v>7.74</v>
      </c>
      <c r="F6" s="9">
        <v>160</v>
      </c>
      <c r="G6" s="9">
        <v>18</v>
      </c>
      <c r="H6" s="9">
        <v>360</v>
      </c>
      <c r="I6" s="9">
        <v>40</v>
      </c>
      <c r="J6" s="9">
        <v>328</v>
      </c>
      <c r="K6" s="9">
        <v>21</v>
      </c>
      <c r="L6" s="9" t="s">
        <v>31</v>
      </c>
      <c r="M6" s="9">
        <v>700</v>
      </c>
      <c r="N6" s="9">
        <v>0.2</v>
      </c>
      <c r="O6" s="25">
        <v>23.5</v>
      </c>
      <c r="P6" s="9">
        <v>1400000</v>
      </c>
      <c r="Q6" s="34"/>
    </row>
    <row r="7" spans="1:46" x14ac:dyDescent="0.3">
      <c r="A7" s="33">
        <v>45020</v>
      </c>
      <c r="B7" s="9">
        <v>13460</v>
      </c>
      <c r="C7" s="25">
        <v>13.46</v>
      </c>
      <c r="D7" s="25">
        <v>7.24</v>
      </c>
      <c r="E7" s="25">
        <v>7.63</v>
      </c>
      <c r="F7" s="9">
        <v>165</v>
      </c>
      <c r="G7" s="9">
        <v>16</v>
      </c>
      <c r="H7" s="9">
        <v>368</v>
      </c>
      <c r="I7" s="9">
        <v>36</v>
      </c>
      <c r="J7" s="9">
        <v>318</v>
      </c>
      <c r="K7" s="9">
        <v>23</v>
      </c>
      <c r="L7" s="9" t="s">
        <v>31</v>
      </c>
      <c r="M7" s="9">
        <v>500</v>
      </c>
      <c r="N7" s="9">
        <v>0.3</v>
      </c>
      <c r="O7" s="25">
        <v>24.56</v>
      </c>
      <c r="P7" s="9">
        <v>1700000</v>
      </c>
      <c r="Q7" s="34"/>
    </row>
    <row r="8" spans="1:46" x14ac:dyDescent="0.3">
      <c r="A8" s="33">
        <v>45021</v>
      </c>
      <c r="B8" s="9">
        <v>12700</v>
      </c>
      <c r="C8" s="25">
        <v>12.7</v>
      </c>
      <c r="D8" s="25">
        <v>7.34</v>
      </c>
      <c r="E8" s="25">
        <v>7.75</v>
      </c>
      <c r="F8" s="9">
        <v>160</v>
      </c>
      <c r="G8" s="9">
        <v>14</v>
      </c>
      <c r="H8" s="9">
        <v>356</v>
      </c>
      <c r="I8" s="9">
        <v>32</v>
      </c>
      <c r="J8" s="9">
        <v>317</v>
      </c>
      <c r="K8" s="9">
        <v>21</v>
      </c>
      <c r="L8" s="9" t="s">
        <v>31</v>
      </c>
      <c r="M8" s="9">
        <v>600</v>
      </c>
      <c r="N8" s="9">
        <v>0.2</v>
      </c>
      <c r="O8" s="25">
        <v>23.4</v>
      </c>
      <c r="P8" s="9">
        <v>1300000</v>
      </c>
      <c r="Q8" s="34"/>
    </row>
    <row r="9" spans="1:46" x14ac:dyDescent="0.3">
      <c r="A9" s="33">
        <v>45022</v>
      </c>
      <c r="B9" s="9">
        <v>12370</v>
      </c>
      <c r="C9" s="25">
        <v>12.37</v>
      </c>
      <c r="D9" s="25">
        <v>7.31</v>
      </c>
      <c r="E9" s="25">
        <v>7.72</v>
      </c>
      <c r="F9" s="9">
        <v>165</v>
      </c>
      <c r="G9" s="9">
        <v>16</v>
      </c>
      <c r="H9" s="9">
        <v>372</v>
      </c>
      <c r="I9" s="9">
        <v>36</v>
      </c>
      <c r="J9" s="9">
        <v>325</v>
      </c>
      <c r="K9" s="9">
        <v>23</v>
      </c>
      <c r="L9" s="9" t="s">
        <v>31</v>
      </c>
      <c r="M9" s="9">
        <v>700</v>
      </c>
      <c r="N9" s="9">
        <v>0.3</v>
      </c>
      <c r="O9" s="25">
        <v>23.29</v>
      </c>
      <c r="P9" s="9">
        <v>1700000</v>
      </c>
      <c r="Q9" s="34"/>
    </row>
    <row r="10" spans="1:46" x14ac:dyDescent="0.3">
      <c r="A10" s="33">
        <v>45023</v>
      </c>
      <c r="B10" s="9">
        <v>13240</v>
      </c>
      <c r="C10" s="25">
        <v>13.24</v>
      </c>
      <c r="D10" s="25">
        <v>7.25</v>
      </c>
      <c r="E10" s="25">
        <v>7.67</v>
      </c>
      <c r="F10" s="9">
        <v>155</v>
      </c>
      <c r="G10" s="9">
        <v>15</v>
      </c>
      <c r="H10" s="9">
        <v>356</v>
      </c>
      <c r="I10" s="9">
        <v>32</v>
      </c>
      <c r="J10" s="9">
        <v>316</v>
      </c>
      <c r="K10" s="9">
        <v>24</v>
      </c>
      <c r="L10" s="9" t="s">
        <v>31</v>
      </c>
      <c r="M10" s="9">
        <v>400</v>
      </c>
      <c r="N10" s="9">
        <v>0.2</v>
      </c>
      <c r="O10" s="25">
        <v>23.15</v>
      </c>
      <c r="P10" s="9">
        <v>1300000</v>
      </c>
      <c r="Q10" s="34"/>
    </row>
    <row r="11" spans="1:46" x14ac:dyDescent="0.3">
      <c r="A11" s="33">
        <v>45024</v>
      </c>
      <c r="B11" s="9">
        <v>13140</v>
      </c>
      <c r="C11" s="25">
        <v>13.14</v>
      </c>
      <c r="D11" s="25">
        <v>7.28</v>
      </c>
      <c r="E11" s="25">
        <v>7.65</v>
      </c>
      <c r="F11" s="9">
        <v>160</v>
      </c>
      <c r="G11" s="9">
        <v>14</v>
      </c>
      <c r="H11" s="9">
        <v>360</v>
      </c>
      <c r="I11" s="9">
        <v>36</v>
      </c>
      <c r="J11" s="9">
        <v>320</v>
      </c>
      <c r="K11" s="9">
        <v>25</v>
      </c>
      <c r="L11" s="9" t="s">
        <v>31</v>
      </c>
      <c r="M11" s="9">
        <v>500</v>
      </c>
      <c r="N11" s="9">
        <v>0.3</v>
      </c>
      <c r="O11" s="25">
        <v>24.36</v>
      </c>
      <c r="P11" s="9">
        <v>1400000</v>
      </c>
      <c r="Q11" s="34"/>
    </row>
    <row r="12" spans="1:46" x14ac:dyDescent="0.3">
      <c r="A12" s="33">
        <v>45025</v>
      </c>
      <c r="B12" s="9">
        <v>14530</v>
      </c>
      <c r="C12" s="25">
        <v>14.53</v>
      </c>
      <c r="D12" s="25">
        <v>7.35</v>
      </c>
      <c r="E12" s="25">
        <v>7.71</v>
      </c>
      <c r="F12" s="9">
        <v>160</v>
      </c>
      <c r="G12" s="9">
        <v>16</v>
      </c>
      <c r="H12" s="9">
        <v>372</v>
      </c>
      <c r="I12" s="9">
        <v>40</v>
      </c>
      <c r="J12" s="9">
        <v>325</v>
      </c>
      <c r="K12" s="9">
        <v>22</v>
      </c>
      <c r="L12" s="9" t="s">
        <v>31</v>
      </c>
      <c r="M12" s="9">
        <v>600</v>
      </c>
      <c r="N12" s="9">
        <v>0.2</v>
      </c>
      <c r="O12" s="25">
        <v>23.67</v>
      </c>
      <c r="P12" s="9">
        <v>1700000</v>
      </c>
      <c r="Q12" s="34"/>
    </row>
    <row r="13" spans="1:46" x14ac:dyDescent="0.3">
      <c r="A13" s="33">
        <v>45026</v>
      </c>
      <c r="B13" s="9">
        <v>14050</v>
      </c>
      <c r="C13" s="25">
        <v>14.05</v>
      </c>
      <c r="D13" s="25">
        <v>7.31</v>
      </c>
      <c r="E13" s="25">
        <v>7.65</v>
      </c>
      <c r="F13" s="9">
        <v>160</v>
      </c>
      <c r="G13" s="9">
        <v>17</v>
      </c>
      <c r="H13" s="9">
        <v>364</v>
      </c>
      <c r="I13" s="9">
        <v>36</v>
      </c>
      <c r="J13" s="9">
        <v>318</v>
      </c>
      <c r="K13" s="9">
        <v>23</v>
      </c>
      <c r="L13" s="9" t="s">
        <v>31</v>
      </c>
      <c r="M13" s="9">
        <v>500</v>
      </c>
      <c r="N13" s="9">
        <v>0.3</v>
      </c>
      <c r="O13" s="25">
        <v>24.97</v>
      </c>
      <c r="P13" s="9">
        <v>1400000</v>
      </c>
      <c r="Q13" s="34"/>
    </row>
    <row r="14" spans="1:46" x14ac:dyDescent="0.3">
      <c r="A14" s="33">
        <v>45027</v>
      </c>
      <c r="B14" s="9">
        <v>14010</v>
      </c>
      <c r="C14" s="25">
        <v>14.01</v>
      </c>
      <c r="D14" s="25">
        <v>7.33</v>
      </c>
      <c r="E14" s="25">
        <v>7.72</v>
      </c>
      <c r="F14" s="9">
        <v>165</v>
      </c>
      <c r="G14" s="9">
        <v>16</v>
      </c>
      <c r="H14" s="9">
        <v>372</v>
      </c>
      <c r="I14" s="9">
        <v>40</v>
      </c>
      <c r="J14" s="9">
        <v>331</v>
      </c>
      <c r="K14" s="9">
        <v>25</v>
      </c>
      <c r="L14" s="9" t="s">
        <v>31</v>
      </c>
      <c r="M14" s="9">
        <v>400</v>
      </c>
      <c r="N14" s="9">
        <v>0.3</v>
      </c>
      <c r="O14" s="25">
        <v>23.66</v>
      </c>
      <c r="P14" s="9">
        <v>1700000</v>
      </c>
      <c r="Q14" s="34"/>
    </row>
    <row r="15" spans="1:46" x14ac:dyDescent="0.3">
      <c r="A15" s="33">
        <v>45028</v>
      </c>
      <c r="B15" s="9">
        <v>16230</v>
      </c>
      <c r="C15" s="25">
        <v>16.23</v>
      </c>
      <c r="D15" s="25">
        <v>7.27</v>
      </c>
      <c r="E15" s="25">
        <v>7.69</v>
      </c>
      <c r="F15" s="9">
        <v>170</v>
      </c>
      <c r="G15" s="9">
        <v>17</v>
      </c>
      <c r="H15" s="9">
        <v>368</v>
      </c>
      <c r="I15" s="9">
        <v>32</v>
      </c>
      <c r="J15" s="9">
        <v>324</v>
      </c>
      <c r="K15" s="9">
        <v>23</v>
      </c>
      <c r="L15" s="9" t="s">
        <v>31</v>
      </c>
      <c r="M15" s="9">
        <v>600</v>
      </c>
      <c r="N15" s="9">
        <v>0.2</v>
      </c>
      <c r="O15" s="25">
        <v>24.18</v>
      </c>
      <c r="P15" s="9">
        <v>1300000</v>
      </c>
      <c r="Q15" s="34"/>
    </row>
    <row r="16" spans="1:46" x14ac:dyDescent="0.3">
      <c r="A16" s="33">
        <v>45029</v>
      </c>
      <c r="B16" s="9">
        <v>13460</v>
      </c>
      <c r="C16" s="25">
        <v>13.46</v>
      </c>
      <c r="D16" s="25">
        <v>7.36</v>
      </c>
      <c r="E16" s="25">
        <v>7.72</v>
      </c>
      <c r="F16" s="9">
        <v>165</v>
      </c>
      <c r="G16" s="9">
        <v>15</v>
      </c>
      <c r="H16" s="9">
        <v>364</v>
      </c>
      <c r="I16" s="9">
        <v>36</v>
      </c>
      <c r="J16" s="9">
        <v>317</v>
      </c>
      <c r="K16" s="9">
        <v>21</v>
      </c>
      <c r="L16" s="9" t="s">
        <v>31</v>
      </c>
      <c r="M16" s="9">
        <v>500</v>
      </c>
      <c r="N16" s="9">
        <v>0.3</v>
      </c>
      <c r="O16" s="25">
        <v>23.93</v>
      </c>
      <c r="P16" s="9">
        <v>1400000</v>
      </c>
      <c r="Q16" s="34"/>
    </row>
    <row r="17" spans="1:17" x14ac:dyDescent="0.3">
      <c r="A17" s="33">
        <v>45030</v>
      </c>
      <c r="B17" s="9">
        <v>12230</v>
      </c>
      <c r="C17" s="25">
        <v>12.26</v>
      </c>
      <c r="D17" s="25">
        <v>7.33</v>
      </c>
      <c r="E17" s="25">
        <v>7.75</v>
      </c>
      <c r="F17" s="9">
        <v>160</v>
      </c>
      <c r="G17" s="9">
        <v>16</v>
      </c>
      <c r="H17" s="9">
        <v>356</v>
      </c>
      <c r="I17" s="9">
        <v>32</v>
      </c>
      <c r="J17" s="9">
        <v>315</v>
      </c>
      <c r="K17" s="9">
        <v>24</v>
      </c>
      <c r="L17" s="9" t="s">
        <v>31</v>
      </c>
      <c r="M17" s="9">
        <v>700</v>
      </c>
      <c r="N17" s="9">
        <v>0.2</v>
      </c>
      <c r="O17" s="25">
        <v>23.95</v>
      </c>
      <c r="P17" s="9">
        <v>1700000</v>
      </c>
      <c r="Q17" s="34"/>
    </row>
    <row r="18" spans="1:17" x14ac:dyDescent="0.3">
      <c r="A18" s="33">
        <v>45031</v>
      </c>
      <c r="B18" s="9">
        <v>14360</v>
      </c>
      <c r="C18" s="25">
        <v>14.36</v>
      </c>
      <c r="D18" s="25">
        <v>7.36</v>
      </c>
      <c r="E18" s="25">
        <v>7.73</v>
      </c>
      <c r="F18" s="9">
        <v>165</v>
      </c>
      <c r="G18" s="9">
        <v>18</v>
      </c>
      <c r="H18" s="9">
        <v>368</v>
      </c>
      <c r="I18" s="9">
        <v>36</v>
      </c>
      <c r="J18" s="9">
        <v>319</v>
      </c>
      <c r="K18" s="9">
        <v>22</v>
      </c>
      <c r="L18" s="9" t="s">
        <v>31</v>
      </c>
      <c r="M18" s="9">
        <v>500</v>
      </c>
      <c r="N18" s="9">
        <v>0.3</v>
      </c>
      <c r="O18" s="25">
        <v>24.15</v>
      </c>
      <c r="P18" s="9">
        <v>1300000</v>
      </c>
      <c r="Q18" s="34"/>
    </row>
    <row r="19" spans="1:17" x14ac:dyDescent="0.3">
      <c r="A19" s="33">
        <v>45032</v>
      </c>
      <c r="B19" s="9">
        <v>14690</v>
      </c>
      <c r="C19" s="25">
        <v>14.69</v>
      </c>
      <c r="D19" s="25">
        <v>7.29</v>
      </c>
      <c r="E19" s="25">
        <v>7.71</v>
      </c>
      <c r="F19" s="9">
        <v>175</v>
      </c>
      <c r="G19" s="9">
        <v>16</v>
      </c>
      <c r="H19" s="9">
        <v>360</v>
      </c>
      <c r="I19" s="9">
        <v>32</v>
      </c>
      <c r="J19" s="9">
        <v>328</v>
      </c>
      <c r="K19" s="9">
        <v>25</v>
      </c>
      <c r="L19" s="9" t="s">
        <v>31</v>
      </c>
      <c r="M19" s="9">
        <v>600</v>
      </c>
      <c r="N19" s="9">
        <v>0.2</v>
      </c>
      <c r="O19" s="25">
        <v>24.64</v>
      </c>
      <c r="P19" s="9">
        <v>1400000</v>
      </c>
      <c r="Q19" s="34"/>
    </row>
    <row r="20" spans="1:17" x14ac:dyDescent="0.3">
      <c r="A20" s="33">
        <v>45033</v>
      </c>
      <c r="B20" s="9">
        <v>14100</v>
      </c>
      <c r="C20" s="25">
        <v>14.1</v>
      </c>
      <c r="D20" s="25">
        <v>7.34</v>
      </c>
      <c r="E20" s="25">
        <v>7.65</v>
      </c>
      <c r="F20" s="9">
        <v>155</v>
      </c>
      <c r="G20" s="9">
        <v>18</v>
      </c>
      <c r="H20" s="9">
        <v>364</v>
      </c>
      <c r="I20" s="9">
        <v>36</v>
      </c>
      <c r="J20" s="9">
        <v>326</v>
      </c>
      <c r="K20" s="9">
        <v>24</v>
      </c>
      <c r="L20" s="9" t="s">
        <v>31</v>
      </c>
      <c r="M20" s="9">
        <v>500</v>
      </c>
      <c r="N20" s="9">
        <v>0.3</v>
      </c>
      <c r="O20" s="25">
        <v>23.37</v>
      </c>
      <c r="P20" s="9">
        <v>1300000</v>
      </c>
      <c r="Q20" s="34"/>
    </row>
    <row r="21" spans="1:17" x14ac:dyDescent="0.3">
      <c r="A21" s="33">
        <v>45034</v>
      </c>
      <c r="B21" s="9">
        <v>13860</v>
      </c>
      <c r="C21" s="25">
        <v>13.86</v>
      </c>
      <c r="D21" s="25">
        <v>7.33</v>
      </c>
      <c r="E21" s="25">
        <v>7.74</v>
      </c>
      <c r="F21" s="9">
        <v>160</v>
      </c>
      <c r="G21" s="9">
        <v>17</v>
      </c>
      <c r="H21" s="9">
        <v>360</v>
      </c>
      <c r="I21" s="9">
        <v>44</v>
      </c>
      <c r="J21" s="9">
        <v>315</v>
      </c>
      <c r="K21" s="9">
        <v>23</v>
      </c>
      <c r="L21" s="9" t="s">
        <v>31</v>
      </c>
      <c r="M21" s="9">
        <v>700</v>
      </c>
      <c r="N21" s="9">
        <v>0.2</v>
      </c>
      <c r="O21" s="25">
        <v>25.69</v>
      </c>
      <c r="P21" s="9">
        <v>1700000</v>
      </c>
      <c r="Q21" s="34"/>
    </row>
    <row r="22" spans="1:17" x14ac:dyDescent="0.3">
      <c r="A22" s="33">
        <v>45035</v>
      </c>
      <c r="B22" s="9">
        <v>14820</v>
      </c>
      <c r="C22" s="25">
        <v>14.82</v>
      </c>
      <c r="D22" s="25">
        <v>7.26</v>
      </c>
      <c r="E22" s="25">
        <v>7.54</v>
      </c>
      <c r="F22" s="9">
        <v>165</v>
      </c>
      <c r="G22" s="9">
        <v>16</v>
      </c>
      <c r="H22" s="9">
        <v>356</v>
      </c>
      <c r="I22" s="9">
        <v>40</v>
      </c>
      <c r="J22" s="9">
        <v>320</v>
      </c>
      <c r="K22" s="9">
        <v>25</v>
      </c>
      <c r="L22" s="9" t="s">
        <v>31</v>
      </c>
      <c r="M22" s="9">
        <v>600</v>
      </c>
      <c r="N22" s="9">
        <v>0.2</v>
      </c>
      <c r="O22" s="25">
        <v>24.25</v>
      </c>
      <c r="P22" s="9">
        <v>1400000</v>
      </c>
      <c r="Q22" s="34"/>
    </row>
    <row r="23" spans="1:17" x14ac:dyDescent="0.3">
      <c r="A23" s="33">
        <v>45036</v>
      </c>
      <c r="B23" s="9">
        <v>13210</v>
      </c>
      <c r="C23" s="25">
        <v>13.21</v>
      </c>
      <c r="D23" s="25">
        <v>7.51</v>
      </c>
      <c r="E23" s="25">
        <v>7.63</v>
      </c>
      <c r="F23" s="9">
        <v>160</v>
      </c>
      <c r="G23" s="9">
        <v>17</v>
      </c>
      <c r="H23" s="9">
        <v>364</v>
      </c>
      <c r="I23" s="9">
        <v>44</v>
      </c>
      <c r="J23" s="9">
        <v>318</v>
      </c>
      <c r="K23" s="9">
        <v>26</v>
      </c>
      <c r="L23" s="9" t="s">
        <v>31</v>
      </c>
      <c r="M23" s="9">
        <v>500</v>
      </c>
      <c r="N23" s="9">
        <v>0.3</v>
      </c>
      <c r="O23" s="25">
        <v>25</v>
      </c>
      <c r="P23" s="9">
        <v>1700000</v>
      </c>
      <c r="Q23" s="34"/>
    </row>
    <row r="24" spans="1:17" x14ac:dyDescent="0.3">
      <c r="A24" s="33">
        <v>45037</v>
      </c>
      <c r="B24" s="9">
        <v>14310</v>
      </c>
      <c r="C24" s="25">
        <v>14.31</v>
      </c>
      <c r="D24" s="25">
        <v>7.25</v>
      </c>
      <c r="E24" s="25">
        <v>7.64</v>
      </c>
      <c r="F24" s="9">
        <v>165</v>
      </c>
      <c r="G24" s="9">
        <v>18</v>
      </c>
      <c r="H24" s="9">
        <v>368</v>
      </c>
      <c r="I24" s="9">
        <v>44</v>
      </c>
      <c r="J24" s="9">
        <v>320</v>
      </c>
      <c r="K24" s="9">
        <v>23</v>
      </c>
      <c r="L24" s="9" t="s">
        <v>31</v>
      </c>
      <c r="M24" s="9">
        <v>600</v>
      </c>
      <c r="N24" s="9">
        <v>0.2</v>
      </c>
      <c r="O24" s="25">
        <v>24.37</v>
      </c>
      <c r="P24" s="9">
        <v>1300000</v>
      </c>
      <c r="Q24" s="34"/>
    </row>
    <row r="25" spans="1:17" x14ac:dyDescent="0.3">
      <c r="A25" s="33">
        <v>45038</v>
      </c>
      <c r="B25" s="9">
        <v>13460</v>
      </c>
      <c r="C25" s="25">
        <v>13.46</v>
      </c>
      <c r="D25" s="25">
        <v>7.31</v>
      </c>
      <c r="E25" s="25">
        <v>7.7</v>
      </c>
      <c r="F25" s="26">
        <v>170</v>
      </c>
      <c r="G25" s="9">
        <v>16</v>
      </c>
      <c r="H25" s="9">
        <v>356</v>
      </c>
      <c r="I25" s="9">
        <v>36</v>
      </c>
      <c r="J25" s="9">
        <v>310</v>
      </c>
      <c r="K25" s="9">
        <v>26</v>
      </c>
      <c r="L25" s="9" t="s">
        <v>31</v>
      </c>
      <c r="M25" s="9">
        <v>500</v>
      </c>
      <c r="N25" s="9">
        <v>0.3</v>
      </c>
      <c r="O25" s="25">
        <v>24.3</v>
      </c>
      <c r="P25" s="9">
        <v>1400000</v>
      </c>
      <c r="Q25" s="34"/>
    </row>
    <row r="26" spans="1:17" x14ac:dyDescent="0.3">
      <c r="A26" s="33">
        <v>45039</v>
      </c>
      <c r="B26" s="9">
        <v>13130</v>
      </c>
      <c r="C26" s="25">
        <v>13.13</v>
      </c>
      <c r="D26" s="25">
        <v>7.3</v>
      </c>
      <c r="E26" s="25">
        <v>7.65</v>
      </c>
      <c r="F26" s="9">
        <v>162</v>
      </c>
      <c r="G26" s="9">
        <v>15</v>
      </c>
      <c r="H26" s="9">
        <v>368</v>
      </c>
      <c r="I26" s="9">
        <v>40</v>
      </c>
      <c r="J26" s="9">
        <v>315</v>
      </c>
      <c r="K26" s="9">
        <v>25</v>
      </c>
      <c r="L26" s="9" t="s">
        <v>31</v>
      </c>
      <c r="M26" s="9">
        <v>600</v>
      </c>
      <c r="N26" s="9">
        <v>0.2</v>
      </c>
      <c r="O26" s="25">
        <v>24.38</v>
      </c>
      <c r="P26" s="9">
        <v>1700000</v>
      </c>
      <c r="Q26" s="34"/>
    </row>
    <row r="27" spans="1:17" x14ac:dyDescent="0.3">
      <c r="A27" s="33">
        <v>45040</v>
      </c>
      <c r="B27" s="9">
        <v>13140</v>
      </c>
      <c r="C27" s="25">
        <v>13.14</v>
      </c>
      <c r="D27" s="25">
        <v>7.34</v>
      </c>
      <c r="E27" s="25">
        <v>7.73</v>
      </c>
      <c r="F27" s="9">
        <v>155</v>
      </c>
      <c r="G27" s="9">
        <v>18</v>
      </c>
      <c r="H27" s="9">
        <v>380</v>
      </c>
      <c r="I27" s="9">
        <v>44</v>
      </c>
      <c r="J27" s="9">
        <v>310</v>
      </c>
      <c r="K27" s="9">
        <v>23</v>
      </c>
      <c r="L27" s="9" t="s">
        <v>31</v>
      </c>
      <c r="M27" s="9">
        <v>400</v>
      </c>
      <c r="N27" s="9">
        <v>0.3</v>
      </c>
      <c r="O27" s="25">
        <v>24.27</v>
      </c>
      <c r="P27" s="9">
        <v>1300000</v>
      </c>
      <c r="Q27" s="34"/>
    </row>
    <row r="28" spans="1:17" x14ac:dyDescent="0.3">
      <c r="A28" s="33">
        <v>45041</v>
      </c>
      <c r="B28" s="9">
        <v>13180</v>
      </c>
      <c r="C28" s="25">
        <v>13.18</v>
      </c>
      <c r="D28" s="25">
        <v>7.32</v>
      </c>
      <c r="E28" s="25">
        <v>7.71</v>
      </c>
      <c r="F28" s="9">
        <v>170</v>
      </c>
      <c r="G28" s="9">
        <v>15</v>
      </c>
      <c r="H28" s="9">
        <v>364</v>
      </c>
      <c r="I28" s="9">
        <v>36</v>
      </c>
      <c r="J28" s="9">
        <v>327</v>
      </c>
      <c r="K28" s="9">
        <v>24</v>
      </c>
      <c r="L28" s="9" t="s">
        <v>31</v>
      </c>
      <c r="M28" s="9">
        <v>700</v>
      </c>
      <c r="N28" s="9">
        <v>0.2</v>
      </c>
      <c r="O28" s="25">
        <v>23.97</v>
      </c>
      <c r="P28" s="9">
        <v>1700000</v>
      </c>
      <c r="Q28" s="34"/>
    </row>
    <row r="29" spans="1:17" x14ac:dyDescent="0.3">
      <c r="A29" s="33">
        <v>45042</v>
      </c>
      <c r="B29" s="9">
        <v>13870</v>
      </c>
      <c r="C29" s="25">
        <v>13.87</v>
      </c>
      <c r="D29" s="25">
        <v>7.34</v>
      </c>
      <c r="E29" s="25">
        <v>7.75</v>
      </c>
      <c r="F29" s="9">
        <v>165</v>
      </c>
      <c r="G29" s="9">
        <v>16</v>
      </c>
      <c r="H29" s="9">
        <v>372</v>
      </c>
      <c r="I29" s="9">
        <v>40</v>
      </c>
      <c r="J29" s="9">
        <v>325</v>
      </c>
      <c r="K29" s="9">
        <v>23</v>
      </c>
      <c r="L29" s="9" t="s">
        <v>31</v>
      </c>
      <c r="M29" s="9">
        <v>500</v>
      </c>
      <c r="N29" s="9">
        <v>0.3</v>
      </c>
      <c r="O29" s="25">
        <v>24.18</v>
      </c>
      <c r="P29" s="9">
        <v>1400000</v>
      </c>
      <c r="Q29" s="34"/>
    </row>
    <row r="30" spans="1:17" x14ac:dyDescent="0.3">
      <c r="A30" s="33">
        <v>45043</v>
      </c>
      <c r="B30" s="9">
        <v>13520</v>
      </c>
      <c r="C30" s="25">
        <v>13.52</v>
      </c>
      <c r="D30" s="25">
        <v>7.31</v>
      </c>
      <c r="E30" s="25">
        <v>7.65</v>
      </c>
      <c r="F30" s="9">
        <v>166</v>
      </c>
      <c r="G30" s="9">
        <v>15</v>
      </c>
      <c r="H30" s="9">
        <v>368</v>
      </c>
      <c r="I30" s="9">
        <v>36</v>
      </c>
      <c r="J30" s="9">
        <v>317</v>
      </c>
      <c r="K30" s="9">
        <v>25</v>
      </c>
      <c r="L30" s="9" t="s">
        <v>31</v>
      </c>
      <c r="M30" s="9">
        <v>700</v>
      </c>
      <c r="N30" s="9">
        <v>0.2</v>
      </c>
      <c r="O30" s="25">
        <v>23.18</v>
      </c>
      <c r="P30" s="9">
        <v>1300000</v>
      </c>
      <c r="Q30" s="34"/>
    </row>
    <row r="31" spans="1:17" x14ac:dyDescent="0.3">
      <c r="A31" s="33">
        <v>45044</v>
      </c>
      <c r="B31" s="9">
        <v>13540</v>
      </c>
      <c r="C31" s="25">
        <v>13.54</v>
      </c>
      <c r="D31" s="25">
        <v>7.34</v>
      </c>
      <c r="E31" s="25">
        <v>7.73</v>
      </c>
      <c r="F31" s="9">
        <v>173</v>
      </c>
      <c r="G31" s="9">
        <v>18</v>
      </c>
      <c r="H31" s="9">
        <v>364</v>
      </c>
      <c r="I31" s="9">
        <v>40</v>
      </c>
      <c r="J31" s="9">
        <v>323</v>
      </c>
      <c r="K31" s="9">
        <v>28</v>
      </c>
      <c r="L31" s="9" t="s">
        <v>31</v>
      </c>
      <c r="M31" s="9">
        <v>600</v>
      </c>
      <c r="N31" s="9">
        <v>0.2</v>
      </c>
      <c r="O31" s="25">
        <v>23.98</v>
      </c>
      <c r="P31" s="9">
        <v>1700000</v>
      </c>
      <c r="Q31" s="34"/>
    </row>
    <row r="32" spans="1:17" x14ac:dyDescent="0.3">
      <c r="A32" s="33">
        <v>45045</v>
      </c>
      <c r="B32" s="9">
        <v>13790</v>
      </c>
      <c r="C32" s="25">
        <v>13.79</v>
      </c>
      <c r="D32" s="25">
        <v>7.18</v>
      </c>
      <c r="E32" s="25">
        <v>7.79</v>
      </c>
      <c r="F32" s="9">
        <v>175</v>
      </c>
      <c r="G32" s="9">
        <v>15</v>
      </c>
      <c r="H32" s="9">
        <v>368</v>
      </c>
      <c r="I32" s="9">
        <v>44</v>
      </c>
      <c r="J32" s="9">
        <v>316</v>
      </c>
      <c r="K32" s="9">
        <v>19</v>
      </c>
      <c r="L32" s="9" t="s">
        <v>31</v>
      </c>
      <c r="M32" s="9">
        <v>500</v>
      </c>
      <c r="N32" s="9">
        <v>0.3</v>
      </c>
      <c r="O32" s="25">
        <v>24.8</v>
      </c>
      <c r="P32" s="9">
        <v>1400000</v>
      </c>
      <c r="Q32" s="34"/>
    </row>
    <row r="33" spans="1:17" ht="15" thickBot="1" x14ac:dyDescent="0.35">
      <c r="A33" s="35">
        <v>45046</v>
      </c>
      <c r="B33" s="36">
        <v>16160</v>
      </c>
      <c r="C33" s="37">
        <v>16.16</v>
      </c>
      <c r="D33" s="37">
        <v>7.19</v>
      </c>
      <c r="E33" s="37">
        <v>7.78</v>
      </c>
      <c r="F33" s="36">
        <v>165</v>
      </c>
      <c r="G33" s="36">
        <v>17</v>
      </c>
      <c r="H33" s="36">
        <v>360</v>
      </c>
      <c r="I33" s="36">
        <v>36</v>
      </c>
      <c r="J33" s="36">
        <v>318</v>
      </c>
      <c r="K33" s="36">
        <v>18</v>
      </c>
      <c r="L33" s="36" t="s">
        <v>31</v>
      </c>
      <c r="M33" s="36">
        <v>700</v>
      </c>
      <c r="N33" s="36">
        <v>0.2</v>
      </c>
      <c r="O33" s="37">
        <v>24.9</v>
      </c>
      <c r="P33" s="36">
        <v>1300000</v>
      </c>
      <c r="Q33" s="38"/>
    </row>
    <row r="34" spans="1:17" ht="15" thickBot="1" x14ac:dyDescent="0.35">
      <c r="A34" s="21" t="s">
        <v>26</v>
      </c>
      <c r="B34" s="4">
        <f t="shared" ref="B34:K34" si="0">AVERAGE(B4:B33)</f>
        <v>13778.666666666666</v>
      </c>
      <c r="C34" s="4">
        <f t="shared" si="0"/>
        <v>13.780666666666665</v>
      </c>
      <c r="D34" s="4">
        <f t="shared" si="0"/>
        <v>7.3096666666666676</v>
      </c>
      <c r="E34" s="4">
        <f t="shared" si="0"/>
        <v>7.6976666666666649</v>
      </c>
      <c r="F34" s="4">
        <f t="shared" si="0"/>
        <v>163.53333333333333</v>
      </c>
      <c r="G34" s="4">
        <f t="shared" si="0"/>
        <v>16.133333333333333</v>
      </c>
      <c r="H34" s="4">
        <f t="shared" si="0"/>
        <v>364.8</v>
      </c>
      <c r="I34" s="4">
        <f t="shared" si="0"/>
        <v>37.466666666666669</v>
      </c>
      <c r="J34" s="4">
        <f t="shared" si="0"/>
        <v>320.13333333333333</v>
      </c>
      <c r="K34" s="4">
        <f t="shared" si="0"/>
        <v>23.333333333333332</v>
      </c>
      <c r="L34" s="4" t="s">
        <v>31</v>
      </c>
      <c r="M34" s="31">
        <f>AVERAGE(M4:M33)</f>
        <v>563.33333333333337</v>
      </c>
      <c r="N34" s="4">
        <f>AVERAGE(N4:N33)</f>
        <v>0.25</v>
      </c>
      <c r="O34" s="4">
        <f>AVERAGE(O4:O33)</f>
        <v>24.11666666666666</v>
      </c>
      <c r="P34" s="4">
        <f>AVERAGE(P4:P33)</f>
        <v>1476666.6666666667</v>
      </c>
      <c r="Q34" s="11"/>
    </row>
    <row r="35" spans="1:17" x14ac:dyDescent="0.3">
      <c r="C35" s="28">
        <f>SUM(C4:C33)</f>
        <v>413.41999999999996</v>
      </c>
    </row>
    <row r="40" spans="1:17" ht="18" x14ac:dyDescent="0.3">
      <c r="A40" s="48" t="s">
        <v>27</v>
      </c>
      <c r="B40" s="48"/>
      <c r="C40" s="47" t="s">
        <v>28</v>
      </c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7"/>
    </row>
    <row r="41" spans="1:17" ht="40.799999999999997" customHeight="1" x14ac:dyDescent="0.3"/>
    <row r="42" spans="1:17" x14ac:dyDescent="0.3">
      <c r="A42" s="5" t="s">
        <v>29</v>
      </c>
      <c r="B42" s="6">
        <f t="shared" ref="B42:K42" si="1">MIN(B4:B33)</f>
        <v>12230</v>
      </c>
      <c r="C42" s="6">
        <f t="shared" si="1"/>
        <v>12.26</v>
      </c>
      <c r="D42" s="6">
        <f t="shared" si="1"/>
        <v>7.18</v>
      </c>
      <c r="E42" s="6">
        <f t="shared" si="1"/>
        <v>7.54</v>
      </c>
      <c r="F42" s="6">
        <f t="shared" si="1"/>
        <v>155</v>
      </c>
      <c r="G42" s="6">
        <f t="shared" si="1"/>
        <v>14</v>
      </c>
      <c r="H42" s="6">
        <f t="shared" si="1"/>
        <v>356</v>
      </c>
      <c r="I42" s="6">
        <f t="shared" si="1"/>
        <v>32</v>
      </c>
      <c r="J42" s="6">
        <f t="shared" si="1"/>
        <v>310</v>
      </c>
      <c r="K42" s="6">
        <f t="shared" si="1"/>
        <v>18</v>
      </c>
      <c r="L42" s="6"/>
      <c r="M42" s="6">
        <f>MIN(M4:M33)</f>
        <v>400</v>
      </c>
      <c r="N42" s="6">
        <f>MIN(N4:N33)</f>
        <v>0.2</v>
      </c>
      <c r="O42" s="6">
        <f>MIN(O4:O33)</f>
        <v>23.15</v>
      </c>
      <c r="P42" s="6">
        <f>MIN(P4:P33)</f>
        <v>1300000</v>
      </c>
      <c r="Q42" s="6"/>
    </row>
    <row r="43" spans="1:17" x14ac:dyDescent="0.3">
      <c r="A43" s="5"/>
    </row>
    <row r="44" spans="1:17" x14ac:dyDescent="0.3">
      <c r="A44" s="5" t="s">
        <v>30</v>
      </c>
      <c r="B44" s="6">
        <f t="shared" ref="B44:K44" si="2">MAX(B4:B33)</f>
        <v>16230</v>
      </c>
      <c r="C44" s="6">
        <f t="shared" si="2"/>
        <v>16.23</v>
      </c>
      <c r="D44" s="6">
        <f t="shared" si="2"/>
        <v>7.51</v>
      </c>
      <c r="E44" s="6">
        <f t="shared" si="2"/>
        <v>7.79</v>
      </c>
      <c r="F44" s="6">
        <f t="shared" si="2"/>
        <v>175</v>
      </c>
      <c r="G44" s="6">
        <f t="shared" si="2"/>
        <v>18</v>
      </c>
      <c r="H44" s="6">
        <f t="shared" si="2"/>
        <v>380</v>
      </c>
      <c r="I44" s="6">
        <f t="shared" si="2"/>
        <v>44</v>
      </c>
      <c r="J44" s="6">
        <f t="shared" si="2"/>
        <v>331</v>
      </c>
      <c r="K44" s="6">
        <f t="shared" si="2"/>
        <v>28</v>
      </c>
      <c r="L44" s="6"/>
      <c r="M44" s="6">
        <f>MAX(M4:M33)</f>
        <v>700</v>
      </c>
      <c r="N44" s="6">
        <f>MAX(N4:N33)</f>
        <v>0.3</v>
      </c>
      <c r="O44" s="6">
        <f>MAX(O4:O33)</f>
        <v>25.69</v>
      </c>
      <c r="P44" s="6">
        <f>MAX(P4:P33)</f>
        <v>1700000</v>
      </c>
      <c r="Q44" s="6"/>
    </row>
  </sheetData>
  <mergeCells count="12">
    <mergeCell ref="A40:B40"/>
    <mergeCell ref="C40:P40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Naini-2</vt:lpstr>
      <vt:lpstr>Phaphamau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2024-08-03T07:01:09Z</dcterms:modified>
</cp:coreProperties>
</file>