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574F3BAA-DB82-4D5F-B20D-6D588FA891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aini-1" sheetId="1" r:id="rId1"/>
    <sheet name="Rajapu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2" l="1"/>
  <c r="R40" i="1"/>
  <c r="C37" i="1"/>
  <c r="B43" i="2" l="1"/>
  <c r="C43" i="1"/>
  <c r="D43" i="1"/>
  <c r="E43" i="1"/>
  <c r="F43" i="1"/>
  <c r="G43" i="1"/>
  <c r="H43" i="1"/>
  <c r="I43" i="1"/>
  <c r="J43" i="1"/>
  <c r="K43" i="1"/>
  <c r="M43" i="1"/>
  <c r="N43" i="1"/>
  <c r="O43" i="1"/>
  <c r="P43" i="1"/>
  <c r="C45" i="1"/>
  <c r="D45" i="1"/>
  <c r="E45" i="1"/>
  <c r="F45" i="1"/>
  <c r="G45" i="1"/>
  <c r="H45" i="1"/>
  <c r="I45" i="1"/>
  <c r="J45" i="1"/>
  <c r="K45" i="1"/>
  <c r="M45" i="1"/>
  <c r="N45" i="1"/>
  <c r="O45" i="1"/>
  <c r="P45" i="1"/>
  <c r="B45" i="1"/>
  <c r="B43" i="1"/>
  <c r="C36" i="1"/>
  <c r="D36" i="1"/>
  <c r="E36" i="1"/>
  <c r="F36" i="1"/>
  <c r="G36" i="1"/>
  <c r="H36" i="1"/>
  <c r="I36" i="1"/>
  <c r="J36" i="1"/>
  <c r="K36" i="1"/>
  <c r="M36" i="1"/>
  <c r="N36" i="1"/>
  <c r="O36" i="1"/>
  <c r="P36" i="1"/>
  <c r="B36" i="1"/>
  <c r="C35" i="2"/>
  <c r="D35" i="2"/>
  <c r="E35" i="2"/>
  <c r="F35" i="2"/>
  <c r="G35" i="2"/>
  <c r="H35" i="2"/>
  <c r="I35" i="2"/>
  <c r="J35" i="2"/>
  <c r="K35" i="2"/>
  <c r="M35" i="2"/>
  <c r="N35" i="2"/>
  <c r="O35" i="2"/>
  <c r="P35" i="2"/>
  <c r="B35" i="2"/>
  <c r="M43" i="2"/>
  <c r="N43" i="2"/>
  <c r="O43" i="2"/>
  <c r="P43" i="2"/>
  <c r="M45" i="2"/>
  <c r="N45" i="2"/>
  <c r="O45" i="2"/>
  <c r="P45" i="2"/>
  <c r="K45" i="2"/>
  <c r="J45" i="2"/>
  <c r="I45" i="2"/>
  <c r="H45" i="2"/>
  <c r="G45" i="2"/>
  <c r="F45" i="2"/>
  <c r="E45" i="2"/>
  <c r="D45" i="2"/>
  <c r="C45" i="2"/>
  <c r="K43" i="2"/>
  <c r="J43" i="2"/>
  <c r="I43" i="2"/>
  <c r="H43" i="2"/>
  <c r="G43" i="2"/>
  <c r="F43" i="2"/>
  <c r="E43" i="2"/>
  <c r="D43" i="2"/>
  <c r="C43" i="2"/>
  <c r="B45" i="2" l="1"/>
</calcChain>
</file>

<file path=xl/sharedStrings.xml><?xml version="1.0" encoding="utf-8"?>
<sst xmlns="http://schemas.openxmlformats.org/spreadsheetml/2006/main" count="127" uniqueCount="36">
  <si>
    <t>Date</t>
  </si>
  <si>
    <t>Daily Feed Quantity  
MLD
(Design-
80 MLD)</t>
  </si>
  <si>
    <t>pH</t>
  </si>
  <si>
    <t>BOD (mg/l)</t>
  </si>
  <si>
    <t>COD (mg/l)</t>
  </si>
  <si>
    <t>TSS  (mg/l)</t>
  </si>
  <si>
    <t xml:space="preserve">FECAL COLIFORM </t>
  </si>
  <si>
    <t xml:space="preserve">FRC </t>
  </si>
  <si>
    <t>DEWATERED SLUDGE</t>
  </si>
  <si>
    <t>REMARKS</t>
  </si>
  <si>
    <t>M3</t>
  </si>
  <si>
    <t>MLD</t>
  </si>
  <si>
    <t>Inlet pH 
(Design- &lt;9)</t>
  </si>
  <si>
    <t>Inlet BOD 
(Design- &lt;250 mg/l)</t>
  </si>
  <si>
    <t>Final
BOD (Design - &lt;30 mg/l)</t>
  </si>
  <si>
    <t>Inlet COD
 (Design- &lt;500 mg/l)</t>
  </si>
  <si>
    <t>Final COD (Design  - &lt;50 mg/l)</t>
  </si>
  <si>
    <t>Inlet TSS
 (Design- &lt;500 mg/l)</t>
  </si>
  <si>
    <t>FinalTSS (Design  - &lt;50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</si>
  <si>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</si>
  <si>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</si>
  <si>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</si>
  <si>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Outlet Concentration
(&gt;20%)</t>
  </si>
  <si>
    <t>Fecal Coliform
(20,00,000 MPN/gTS)</t>
  </si>
  <si>
    <t>Daily Feed Quantity  
MLD
(Design-
60 MLD)</t>
  </si>
  <si>
    <t>Final
pH (Design- 6.5 to 9.0)</t>
  </si>
  <si>
    <t>Rajapur STP, 60 MLD STP at Prayagraj
 INLET FLOW &amp; QUALITY REPORT</t>
  </si>
  <si>
    <t>Average</t>
  </si>
  <si>
    <t>Source:</t>
  </si>
  <si>
    <t>Logbook of Labarotory at Sewage Treament Plant</t>
  </si>
  <si>
    <t>Min</t>
  </si>
  <si>
    <t>Max</t>
  </si>
  <si>
    <t>NA</t>
  </si>
  <si>
    <t xml:space="preserve"> </t>
  </si>
  <si>
    <r>
      <rPr>
        <b/>
        <u/>
        <sz val="26"/>
        <color rgb="FF1F3864"/>
        <rFont val="Calibri"/>
        <family val="2"/>
        <scheme val="minor"/>
      </rPr>
      <t>Naini-I STP, 80 MLD STP at Prayagraj</t>
    </r>
    <r>
      <rPr>
        <b/>
        <u/>
        <sz val="24"/>
        <color rgb="FF1F3864"/>
        <rFont val="Calibri"/>
        <family val="2"/>
        <scheme val="minor"/>
      </rPr>
      <t xml:space="preserve">
</t>
    </r>
    <r>
      <rPr>
        <b/>
        <u/>
        <sz val="22"/>
        <color rgb="FF1F3864"/>
        <rFont val="Calibri"/>
        <family val="2"/>
        <scheme val="minor"/>
      </rPr>
      <t xml:space="preserve"> INLET FLOW &amp; QUALITY REPORT</t>
    </r>
  </si>
  <si>
    <r>
      <t>Inlet (Design - NA</t>
    </r>
    <r>
      <rPr>
        <b/>
        <sz val="9"/>
        <color rgb="FF1F3864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</si>
</sst>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b/>
      <sz val="14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24"/>
      <color rgb="FF1F3864"/>
      <name val="Calibri"/>
      <family val="2"/>
      <scheme val="minor"/>
    </font>
    <font>
      <b/>
      <u/>
      <sz val="26"/>
      <color rgb="FF1F3864"/>
      <name val="Calibri"/>
      <family val="2"/>
      <scheme val="minor"/>
    </font>
    <font>
      <b/>
      <u/>
      <sz val="22"/>
      <color rgb="FF1F3864"/>
      <name val="Calibri"/>
      <family val="2"/>
      <scheme val="minor"/>
    </font>
    <font>
      <b/>
      <sz val="12"/>
      <color rgb="FF1F386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1F3864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1F3864"/>
      <name val="Calibri"/>
      <family val="2"/>
      <scheme val="minor"/>
    </font>
    <font>
      <b/>
      <sz val="9"/>
      <color rgb="FF1F386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  <fill>
      <patternFill patternType="solid">
        <fgColor rgb="FF00B0F0"/>
        <bgColor rgb="FFCCFF66"/>
      </patternFill>
    </fill>
  </fills>
  <borders count="2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10" borderId="7" xfId="0" applyFont="1" applyFill="1" applyBorder="1" applyAlignment="1">
      <alignment horizontal="center" vertical="center" wrapText="1"/>
    </xf>
    <xf numFmtId="0" fontId="8" fillId="12" borderId="13" xfId="0" applyFont="1" applyFill="1" applyBorder="1" applyAlignment="1">
      <alignment horizontal="center" vertical="center" wrapText="1"/>
    </xf>
    <xf numFmtId="0" fontId="8" fillId="12" borderId="14" xfId="0" applyFont="1" applyFill="1" applyBorder="1" applyAlignment="1">
      <alignment horizontal="center" vertical="center" wrapText="1"/>
    </xf>
    <xf numFmtId="0" fontId="8" fillId="13" borderId="15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14" borderId="15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8" fillId="10" borderId="15" xfId="0" applyFont="1" applyFill="1" applyBorder="1" applyAlignment="1">
      <alignment horizontal="center" vertical="center" wrapText="1"/>
    </xf>
    <xf numFmtId="0" fontId="8" fillId="10" borderId="16" xfId="0" applyFont="1" applyFill="1" applyBorder="1" applyAlignment="1">
      <alignment horizontal="center" vertical="center" wrapText="1"/>
    </xf>
    <xf numFmtId="0" fontId="8" fillId="13" borderId="18" xfId="0" applyFont="1" applyFill="1" applyBorder="1" applyAlignment="1">
      <alignment horizontal="center" vertical="center" wrapText="1"/>
    </xf>
    <xf numFmtId="15" fontId="12" fillId="0" borderId="18" xfId="0" applyNumberFormat="1" applyFont="1" applyBorder="1" applyAlignment="1">
      <alignment horizontal="center" vertical="center" wrapText="1"/>
    </xf>
    <xf numFmtId="2" fontId="12" fillId="0" borderId="21" xfId="0" applyNumberFormat="1" applyFont="1" applyBorder="1" applyAlignment="1">
      <alignment horizontal="center"/>
    </xf>
    <xf numFmtId="15" fontId="11" fillId="0" borderId="2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2" fontId="0" fillId="0" borderId="0" xfId="0" applyNumberFormat="1"/>
    <xf numFmtId="2" fontId="11" fillId="0" borderId="24" xfId="0" applyNumberFormat="1" applyFont="1" applyBorder="1" applyAlignment="1">
      <alignment horizontal="left" vertical="center" wrapText="1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3" fillId="0" borderId="17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8" fillId="10" borderId="7" xfId="0" applyFont="1" applyFill="1" applyBorder="1" applyAlignment="1">
      <alignment horizontal="center" vertical="center" wrapText="1"/>
    </xf>
    <xf numFmtId="0" fontId="23" fillId="12" borderId="13" xfId="0" applyFont="1" applyFill="1" applyBorder="1" applyAlignment="1">
      <alignment horizontal="center" vertical="center" wrapText="1"/>
    </xf>
    <xf numFmtId="0" fontId="23" fillId="12" borderId="14" xfId="0" applyFont="1" applyFill="1" applyBorder="1" applyAlignment="1">
      <alignment horizontal="center" vertical="center" wrapText="1"/>
    </xf>
    <xf numFmtId="0" fontId="23" fillId="13" borderId="15" xfId="0" applyFont="1" applyFill="1" applyBorder="1" applyAlignment="1">
      <alignment horizontal="center" vertical="center" wrapText="1"/>
    </xf>
    <xf numFmtId="0" fontId="23" fillId="13" borderId="18" xfId="0" applyFont="1" applyFill="1" applyBorder="1" applyAlignment="1">
      <alignment horizontal="center" vertical="center" wrapText="1"/>
    </xf>
    <xf numFmtId="0" fontId="23" fillId="7" borderId="15" xfId="0" applyFont="1" applyFill="1" applyBorder="1" applyAlignment="1">
      <alignment horizontal="center" vertical="center" wrapText="1"/>
    </xf>
    <xf numFmtId="0" fontId="23" fillId="14" borderId="15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 wrapText="1"/>
    </xf>
    <xf numFmtId="0" fontId="23" fillId="10" borderId="15" xfId="0" applyFont="1" applyFill="1" applyBorder="1" applyAlignment="1">
      <alignment horizontal="center" vertical="center" wrapText="1"/>
    </xf>
    <xf numFmtId="0" fontId="23" fillId="10" borderId="16" xfId="0" applyFont="1" applyFill="1" applyBorder="1" applyAlignment="1">
      <alignment horizontal="center" vertical="center" wrapText="1"/>
    </xf>
    <xf numFmtId="2" fontId="25" fillId="0" borderId="24" xfId="0" applyNumberFormat="1" applyFont="1" applyBorder="1" applyAlignment="1">
      <alignment horizontal="left" vertical="center" wrapText="1"/>
    </xf>
    <xf numFmtId="2" fontId="25" fillId="0" borderId="20" xfId="0" applyNumberFormat="1" applyFont="1" applyBorder="1" applyAlignment="1">
      <alignment horizontal="center" vertical="center"/>
    </xf>
    <xf numFmtId="1" fontId="25" fillId="0" borderId="20" xfId="0" applyNumberFormat="1" applyFont="1" applyBorder="1" applyAlignment="1">
      <alignment horizontal="center" vertical="center"/>
    </xf>
    <xf numFmtId="1" fontId="25" fillId="0" borderId="20" xfId="0" applyNumberFormat="1" applyFont="1" applyBorder="1" applyAlignment="1">
      <alignment horizontal="center" vertical="center" wrapText="1"/>
    </xf>
    <xf numFmtId="15" fontId="26" fillId="0" borderId="18" xfId="0" applyNumberFormat="1" applyFont="1" applyBorder="1" applyAlignment="1">
      <alignment horizontal="center" vertical="center" wrapText="1"/>
    </xf>
    <xf numFmtId="2" fontId="26" fillId="0" borderId="21" xfId="0" applyNumberFormat="1" applyFont="1" applyBorder="1" applyAlignment="1">
      <alignment horizontal="center" vertical="center"/>
    </xf>
    <xf numFmtId="0" fontId="27" fillId="0" borderId="17" xfId="0" applyFont="1" applyBorder="1"/>
    <xf numFmtId="15" fontId="25" fillId="0" borderId="25" xfId="0" applyNumberFormat="1" applyFon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/>
    </xf>
    <xf numFmtId="2" fontId="25" fillId="0" borderId="10" xfId="0" applyNumberFormat="1" applyFont="1" applyBorder="1" applyAlignment="1">
      <alignment horizontal="left" vertical="center" wrapText="1"/>
    </xf>
    <xf numFmtId="15" fontId="25" fillId="0" borderId="26" xfId="0" applyNumberFormat="1" applyFont="1" applyBorder="1" applyAlignment="1">
      <alignment horizontal="center" vertical="center" wrapText="1"/>
    </xf>
    <xf numFmtId="0" fontId="0" fillId="0" borderId="24" xfId="0" applyBorder="1"/>
    <xf numFmtId="15" fontId="25" fillId="0" borderId="27" xfId="0" applyNumberFormat="1" applyFont="1" applyBorder="1" applyAlignment="1">
      <alignment horizontal="center" vertical="center" wrapText="1"/>
    </xf>
    <xf numFmtId="0" fontId="0" fillId="0" borderId="16" xfId="0" applyBorder="1"/>
    <xf numFmtId="2" fontId="0" fillId="0" borderId="22" xfId="0" applyNumberForma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21" fillId="0" borderId="12" xfId="0" applyFont="1" applyBorder="1"/>
    <xf numFmtId="0" fontId="18" fillId="4" borderId="5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 wrapText="1"/>
    </xf>
    <xf numFmtId="0" fontId="19" fillId="6" borderId="7" xfId="0" applyFont="1" applyFill="1" applyBorder="1" applyAlignment="1">
      <alignment horizontal="center" vertical="center"/>
    </xf>
    <xf numFmtId="0" fontId="20" fillId="7" borderId="7" xfId="0" applyFont="1" applyFill="1" applyBorder="1" applyAlignment="1">
      <alignment horizontal="center" vertical="center" wrapText="1"/>
    </xf>
    <xf numFmtId="0" fontId="21" fillId="0" borderId="7" xfId="0" applyFont="1" applyBorder="1"/>
    <xf numFmtId="0" fontId="22" fillId="8" borderId="8" xfId="0" applyFont="1" applyFill="1" applyBorder="1" applyAlignment="1">
      <alignment horizontal="center" vertical="center"/>
    </xf>
    <xf numFmtId="0" fontId="22" fillId="8" borderId="9" xfId="0" applyFont="1" applyFill="1" applyBorder="1" applyAlignment="1">
      <alignment horizontal="center" vertical="center"/>
    </xf>
    <xf numFmtId="0" fontId="20" fillId="9" borderId="7" xfId="0" applyFont="1" applyFill="1" applyBorder="1" applyAlignment="1">
      <alignment horizontal="center" vertical="center" wrapText="1"/>
    </xf>
    <xf numFmtId="0" fontId="18" fillId="10" borderId="7" xfId="0" applyFont="1" applyFill="1" applyBorder="1" applyAlignment="1">
      <alignment horizontal="center" vertical="center" wrapText="1"/>
    </xf>
    <xf numFmtId="0" fontId="18" fillId="10" borderId="10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21" fillId="0" borderId="19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3" fillId="4" borderId="5" xfId="0" applyFont="1" applyFill="1" applyBorder="1" applyAlignment="1">
      <alignment horizontal="center" vertical="center" wrapText="1"/>
    </xf>
    <xf numFmtId="0" fontId="4" fillId="5" borderId="6" xfId="0" applyFont="1" applyFill="1" applyBorder="1"/>
    <xf numFmtId="0" fontId="5" fillId="6" borderId="7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7" fillId="8" borderId="8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1" borderId="11" xfId="0" applyFont="1" applyFill="1" applyBorder="1" applyAlignment="1">
      <alignment horizontal="center" vertical="center" wrapText="1"/>
    </xf>
    <xf numFmtId="0" fontId="2" fillId="0" borderId="1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1</xdr:row>
      <xdr:rowOff>100965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29146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601980</xdr:colOff>
      <xdr:row>1</xdr:row>
      <xdr:rowOff>164034</xdr:rowOff>
    </xdr:from>
    <xdr:to>
      <xdr:col>16</xdr:col>
      <xdr:colOff>1242060</xdr:colOff>
      <xdr:row>1</xdr:row>
      <xdr:rowOff>799975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3120" y="354534"/>
          <a:ext cx="2011680" cy="6359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100965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29146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533400</xdr:colOff>
      <xdr:row>0</xdr:row>
      <xdr:rowOff>125935</xdr:rowOff>
    </xdr:from>
    <xdr:to>
      <xdr:col>16</xdr:col>
      <xdr:colOff>1234440</xdr:colOff>
      <xdr:row>0</xdr:row>
      <xdr:rowOff>815340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0160" y="125935"/>
          <a:ext cx="2011680" cy="689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R45"/>
  <sheetViews>
    <sheetView tabSelected="1" workbookViewId="0">
      <selection activeCell="C37" sqref="C37"/>
    </sheetView>
  </sheetViews>
  <sheetFormatPr defaultRowHeight="14.4" x14ac:dyDescent="0.3"/>
  <cols>
    <col min="1" max="1" width="10.109375" customWidth="1"/>
    <col min="2" max="2" width="9.5546875" bestFit="1" customWidth="1"/>
    <col min="3" max="3" width="9.5546875" customWidth="1"/>
    <col min="12" max="12" width="9.88671875" customWidth="1"/>
    <col min="13" max="13" width="12.44140625" customWidth="1"/>
    <col min="16" max="16" width="11.109375" customWidth="1"/>
    <col min="17" max="17" width="22.33203125" customWidth="1"/>
  </cols>
  <sheetData>
    <row r="1" spans="1:17" ht="15" thickBot="1" x14ac:dyDescent="0.35"/>
    <row r="2" spans="1:17" ht="78" customHeight="1" thickBot="1" x14ac:dyDescent="0.35">
      <c r="A2" s="52" t="s">
        <v>34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4"/>
    </row>
    <row r="3" spans="1:17" ht="79.2" customHeight="1" thickBot="1" x14ac:dyDescent="0.35">
      <c r="A3" s="55" t="s">
        <v>0</v>
      </c>
      <c r="B3" s="57" t="s">
        <v>1</v>
      </c>
      <c r="C3" s="58"/>
      <c r="D3" s="59" t="s">
        <v>2</v>
      </c>
      <c r="E3" s="59"/>
      <c r="F3" s="60" t="s">
        <v>3</v>
      </c>
      <c r="G3" s="61"/>
      <c r="H3" s="62" t="s">
        <v>4</v>
      </c>
      <c r="I3" s="63"/>
      <c r="J3" s="64" t="s">
        <v>5</v>
      </c>
      <c r="K3" s="61"/>
      <c r="L3" s="65" t="s">
        <v>6</v>
      </c>
      <c r="M3" s="61"/>
      <c r="N3" s="25" t="s">
        <v>7</v>
      </c>
      <c r="O3" s="65" t="s">
        <v>8</v>
      </c>
      <c r="P3" s="66"/>
      <c r="Q3" s="67" t="s">
        <v>9</v>
      </c>
    </row>
    <row r="4" spans="1:17" ht="69.599999999999994" thickBot="1" x14ac:dyDescent="0.35">
      <c r="A4" s="56"/>
      <c r="B4" s="26" t="s">
        <v>10</v>
      </c>
      <c r="C4" s="27" t="s">
        <v>11</v>
      </c>
      <c r="D4" s="28" t="s">
        <v>12</v>
      </c>
      <c r="E4" s="29" t="s">
        <v>25</v>
      </c>
      <c r="F4" s="30" t="s">
        <v>13</v>
      </c>
      <c r="G4" s="30" t="s">
        <v>14</v>
      </c>
      <c r="H4" s="31" t="s">
        <v>15</v>
      </c>
      <c r="I4" s="31" t="s">
        <v>16</v>
      </c>
      <c r="J4" s="32" t="s">
        <v>17</v>
      </c>
      <c r="K4" s="32" t="s">
        <v>18</v>
      </c>
      <c r="L4" s="33" t="s">
        <v>35</v>
      </c>
      <c r="M4" s="33" t="s">
        <v>20</v>
      </c>
      <c r="N4" s="33" t="s">
        <v>21</v>
      </c>
      <c r="O4" s="33" t="s">
        <v>22</v>
      </c>
      <c r="P4" s="34" t="s">
        <v>23</v>
      </c>
      <c r="Q4" s="68"/>
    </row>
    <row r="5" spans="1:17" x14ac:dyDescent="0.3">
      <c r="A5" s="42">
        <v>44835</v>
      </c>
      <c r="B5" s="20">
        <v>118880</v>
      </c>
      <c r="C5" s="43">
        <v>118.88</v>
      </c>
      <c r="D5" s="20">
        <v>7.28</v>
      </c>
      <c r="E5" s="20">
        <v>7.36</v>
      </c>
      <c r="F5" s="20">
        <v>136</v>
      </c>
      <c r="G5" s="20">
        <v>20</v>
      </c>
      <c r="H5" s="20">
        <v>340</v>
      </c>
      <c r="I5" s="20">
        <v>40</v>
      </c>
      <c r="J5" s="20">
        <v>304</v>
      </c>
      <c r="K5" s="20">
        <v>35</v>
      </c>
      <c r="L5" s="20" t="s">
        <v>32</v>
      </c>
      <c r="M5" s="20">
        <v>500</v>
      </c>
      <c r="N5" s="20">
        <v>0.3</v>
      </c>
      <c r="O5" s="20">
        <v>25.3</v>
      </c>
      <c r="P5" s="20">
        <v>1300000</v>
      </c>
      <c r="Q5" s="44"/>
    </row>
    <row r="6" spans="1:17" x14ac:dyDescent="0.3">
      <c r="A6" s="45">
        <v>44836</v>
      </c>
      <c r="B6" s="18">
        <v>118560</v>
      </c>
      <c r="C6" s="21">
        <v>118.56</v>
      </c>
      <c r="D6" s="18">
        <v>7.33</v>
      </c>
      <c r="E6" s="18">
        <v>7.37</v>
      </c>
      <c r="F6" s="18">
        <v>123</v>
      </c>
      <c r="G6" s="18">
        <v>23</v>
      </c>
      <c r="H6" s="18">
        <v>316</v>
      </c>
      <c r="I6" s="18">
        <v>48</v>
      </c>
      <c r="J6" s="18">
        <v>288</v>
      </c>
      <c r="K6" s="18">
        <v>30</v>
      </c>
      <c r="L6" s="18" t="s">
        <v>32</v>
      </c>
      <c r="M6" s="18">
        <v>700</v>
      </c>
      <c r="N6" s="18">
        <v>0.2</v>
      </c>
      <c r="O6" s="18">
        <v>25.5</v>
      </c>
      <c r="P6" s="18">
        <v>1700000</v>
      </c>
      <c r="Q6" s="35"/>
    </row>
    <row r="7" spans="1:17" x14ac:dyDescent="0.3">
      <c r="A7" s="45">
        <v>44837</v>
      </c>
      <c r="B7" s="18">
        <v>114800</v>
      </c>
      <c r="C7" s="21">
        <v>114.5</v>
      </c>
      <c r="D7" s="18">
        <v>7.28</v>
      </c>
      <c r="E7" s="18">
        <v>7.36</v>
      </c>
      <c r="F7" s="18">
        <v>129</v>
      </c>
      <c r="G7" s="18">
        <v>20</v>
      </c>
      <c r="H7" s="18">
        <v>320</v>
      </c>
      <c r="I7" s="18">
        <v>40</v>
      </c>
      <c r="J7" s="18">
        <v>307</v>
      </c>
      <c r="K7" s="18">
        <v>29</v>
      </c>
      <c r="L7" s="18" t="s">
        <v>32</v>
      </c>
      <c r="M7" s="18">
        <v>600</v>
      </c>
      <c r="N7" s="18">
        <v>0.3</v>
      </c>
      <c r="O7" s="18">
        <v>25.7</v>
      </c>
      <c r="P7" s="18">
        <v>1400000</v>
      </c>
      <c r="Q7" s="35"/>
    </row>
    <row r="8" spans="1:17" x14ac:dyDescent="0.3">
      <c r="A8" s="45">
        <v>44838</v>
      </c>
      <c r="B8" s="18">
        <v>110760</v>
      </c>
      <c r="C8" s="21">
        <v>110.76</v>
      </c>
      <c r="D8" s="18">
        <v>7.32</v>
      </c>
      <c r="E8" s="18">
        <v>7.35</v>
      </c>
      <c r="F8" s="18">
        <v>123</v>
      </c>
      <c r="G8" s="18">
        <v>22</v>
      </c>
      <c r="H8" s="18">
        <v>312</v>
      </c>
      <c r="I8" s="18">
        <v>44</v>
      </c>
      <c r="J8" s="18">
        <v>298</v>
      </c>
      <c r="K8" s="18">
        <v>31</v>
      </c>
      <c r="L8" s="18" t="s">
        <v>32</v>
      </c>
      <c r="M8" s="18">
        <v>400</v>
      </c>
      <c r="N8" s="18">
        <v>0.3</v>
      </c>
      <c r="O8" s="18">
        <v>25.2</v>
      </c>
      <c r="P8" s="18">
        <v>1200000</v>
      </c>
      <c r="Q8" s="35"/>
    </row>
    <row r="9" spans="1:17" x14ac:dyDescent="0.3">
      <c r="A9" s="45">
        <v>44839</v>
      </c>
      <c r="B9" s="18">
        <v>166290</v>
      </c>
      <c r="C9" s="21">
        <v>116.29</v>
      </c>
      <c r="D9" s="18">
        <v>7.28</v>
      </c>
      <c r="E9" s="18">
        <v>7.33</v>
      </c>
      <c r="F9" s="18">
        <v>126</v>
      </c>
      <c r="G9" s="18">
        <v>19</v>
      </c>
      <c r="H9" s="18">
        <v>320</v>
      </c>
      <c r="I9" s="18">
        <v>40</v>
      </c>
      <c r="J9" s="18">
        <v>294</v>
      </c>
      <c r="K9" s="18">
        <v>32</v>
      </c>
      <c r="L9" s="18" t="s">
        <v>32</v>
      </c>
      <c r="M9" s="18">
        <v>500</v>
      </c>
      <c r="N9" s="18">
        <v>0.4</v>
      </c>
      <c r="O9" s="18">
        <v>25.3</v>
      </c>
      <c r="P9" s="18">
        <v>1300000</v>
      </c>
      <c r="Q9" s="35"/>
    </row>
    <row r="10" spans="1:17" x14ac:dyDescent="0.3">
      <c r="A10" s="45">
        <v>44840</v>
      </c>
      <c r="B10" s="18">
        <v>109560</v>
      </c>
      <c r="C10" s="21">
        <v>109.56</v>
      </c>
      <c r="D10" s="18">
        <v>7.31</v>
      </c>
      <c r="E10" s="18">
        <v>7.34</v>
      </c>
      <c r="F10" s="18">
        <v>139</v>
      </c>
      <c r="G10" s="18">
        <v>20</v>
      </c>
      <c r="H10" s="18">
        <v>328</v>
      </c>
      <c r="I10" s="18">
        <v>48</v>
      </c>
      <c r="J10" s="18">
        <v>292</v>
      </c>
      <c r="K10" s="18">
        <v>29</v>
      </c>
      <c r="L10" s="18" t="s">
        <v>32</v>
      </c>
      <c r="M10" s="18">
        <v>700</v>
      </c>
      <c r="N10" s="18">
        <v>0.3</v>
      </c>
      <c r="O10" s="18">
        <v>25.4</v>
      </c>
      <c r="P10" s="18">
        <v>1700000</v>
      </c>
      <c r="Q10" s="35"/>
    </row>
    <row r="11" spans="1:17" x14ac:dyDescent="0.3">
      <c r="A11" s="45">
        <v>44841</v>
      </c>
      <c r="B11" s="18">
        <v>123000</v>
      </c>
      <c r="C11" s="21">
        <v>123</v>
      </c>
      <c r="D11" s="36">
        <v>7.32</v>
      </c>
      <c r="E11" s="36">
        <v>7.36</v>
      </c>
      <c r="F11" s="37">
        <v>129</v>
      </c>
      <c r="G11" s="37">
        <v>24</v>
      </c>
      <c r="H11" s="37">
        <v>336</v>
      </c>
      <c r="I11" s="37">
        <v>40</v>
      </c>
      <c r="J11" s="37">
        <v>302</v>
      </c>
      <c r="K11" s="37">
        <v>31</v>
      </c>
      <c r="L11" s="18" t="s">
        <v>32</v>
      </c>
      <c r="M11" s="38">
        <v>800</v>
      </c>
      <c r="N11" s="18">
        <v>0.2</v>
      </c>
      <c r="O11" s="18">
        <v>25.2</v>
      </c>
      <c r="P11" s="38">
        <v>1400000</v>
      </c>
      <c r="Q11" s="35"/>
    </row>
    <row r="12" spans="1:17" x14ac:dyDescent="0.3">
      <c r="A12" s="45">
        <v>44842</v>
      </c>
      <c r="B12" s="18">
        <v>133470</v>
      </c>
      <c r="C12" s="21">
        <v>133.47</v>
      </c>
      <c r="D12" s="18">
        <v>7.33</v>
      </c>
      <c r="E12" s="18">
        <v>7.36</v>
      </c>
      <c r="F12" s="18">
        <v>133</v>
      </c>
      <c r="G12" s="18">
        <v>22</v>
      </c>
      <c r="H12" s="18">
        <v>340</v>
      </c>
      <c r="I12" s="18">
        <v>44</v>
      </c>
      <c r="J12" s="18">
        <v>306</v>
      </c>
      <c r="K12" s="18">
        <v>30</v>
      </c>
      <c r="L12" s="18" t="s">
        <v>32</v>
      </c>
      <c r="M12" s="18">
        <v>600</v>
      </c>
      <c r="N12" s="18">
        <v>0.2</v>
      </c>
      <c r="O12" s="18">
        <v>25.3</v>
      </c>
      <c r="P12" s="18">
        <v>1200000</v>
      </c>
      <c r="Q12" s="35"/>
    </row>
    <row r="13" spans="1:17" x14ac:dyDescent="0.3">
      <c r="A13" s="45">
        <v>44843</v>
      </c>
      <c r="B13" s="18">
        <v>126280</v>
      </c>
      <c r="C13" s="21">
        <v>126.28</v>
      </c>
      <c r="D13" s="18">
        <v>7.28</v>
      </c>
      <c r="E13" s="18">
        <v>7.35</v>
      </c>
      <c r="F13" s="18">
        <v>129</v>
      </c>
      <c r="G13" s="18">
        <v>20</v>
      </c>
      <c r="H13" s="18">
        <v>324</v>
      </c>
      <c r="I13" s="18">
        <v>40</v>
      </c>
      <c r="J13" s="18">
        <v>302</v>
      </c>
      <c r="K13" s="18">
        <v>27</v>
      </c>
      <c r="L13" s="18" t="s">
        <v>32</v>
      </c>
      <c r="M13" s="18">
        <v>800</v>
      </c>
      <c r="N13" s="18">
        <v>0.3</v>
      </c>
      <c r="O13" s="18">
        <v>24.9</v>
      </c>
      <c r="P13" s="18">
        <v>1400000</v>
      </c>
      <c r="Q13" s="35"/>
    </row>
    <row r="14" spans="1:17" x14ac:dyDescent="0.3">
      <c r="A14" s="45">
        <v>44844</v>
      </c>
      <c r="B14" s="18">
        <v>188790</v>
      </c>
      <c r="C14" s="21">
        <v>118.79</v>
      </c>
      <c r="D14" s="18">
        <v>7.34</v>
      </c>
      <c r="E14" s="18">
        <v>7.38</v>
      </c>
      <c r="F14" s="18">
        <v>139</v>
      </c>
      <c r="G14" s="18">
        <v>21</v>
      </c>
      <c r="H14" s="18">
        <v>340</v>
      </c>
      <c r="I14" s="18">
        <v>40</v>
      </c>
      <c r="J14" s="18">
        <v>309</v>
      </c>
      <c r="K14" s="18">
        <v>32</v>
      </c>
      <c r="L14" s="18" t="s">
        <v>32</v>
      </c>
      <c r="M14" s="18">
        <v>600</v>
      </c>
      <c r="N14" s="18">
        <v>0.2</v>
      </c>
      <c r="O14" s="18">
        <v>25.1</v>
      </c>
      <c r="P14" s="18">
        <v>1700000</v>
      </c>
      <c r="Q14" s="35"/>
    </row>
    <row r="15" spans="1:17" x14ac:dyDescent="0.3">
      <c r="A15" s="45">
        <v>44845</v>
      </c>
      <c r="B15" s="18">
        <v>122140</v>
      </c>
      <c r="C15" s="21">
        <v>122.14</v>
      </c>
      <c r="D15" s="18">
        <v>7.33</v>
      </c>
      <c r="E15" s="18">
        <v>7.36</v>
      </c>
      <c r="F15" s="18">
        <v>129</v>
      </c>
      <c r="G15" s="18">
        <v>23</v>
      </c>
      <c r="H15" s="18">
        <v>304</v>
      </c>
      <c r="I15" s="18">
        <v>48</v>
      </c>
      <c r="J15" s="18">
        <v>296</v>
      </c>
      <c r="K15" s="18">
        <v>32</v>
      </c>
      <c r="L15" s="18" t="s">
        <v>32</v>
      </c>
      <c r="M15" s="18">
        <v>400</v>
      </c>
      <c r="N15" s="18">
        <v>0.3</v>
      </c>
      <c r="O15" s="18">
        <v>24.6</v>
      </c>
      <c r="P15" s="18">
        <v>1300000</v>
      </c>
      <c r="Q15" s="35"/>
    </row>
    <row r="16" spans="1:17" x14ac:dyDescent="0.3">
      <c r="A16" s="45">
        <v>44846</v>
      </c>
      <c r="B16" s="18">
        <v>109330</v>
      </c>
      <c r="C16" s="21">
        <v>109.33</v>
      </c>
      <c r="D16" s="18">
        <v>7.19</v>
      </c>
      <c r="E16" s="18">
        <v>7.24</v>
      </c>
      <c r="F16" s="18">
        <v>126</v>
      </c>
      <c r="G16" s="18">
        <v>21</v>
      </c>
      <c r="H16" s="18">
        <v>316</v>
      </c>
      <c r="I16" s="18">
        <v>44</v>
      </c>
      <c r="J16" s="18">
        <v>303</v>
      </c>
      <c r="K16" s="18">
        <v>28</v>
      </c>
      <c r="L16" s="18" t="s">
        <v>32</v>
      </c>
      <c r="M16" s="18">
        <v>500</v>
      </c>
      <c r="N16" s="18">
        <v>0.2</v>
      </c>
      <c r="O16" s="18">
        <v>25.4</v>
      </c>
      <c r="P16" s="18">
        <v>1100000</v>
      </c>
      <c r="Q16" s="35"/>
    </row>
    <row r="17" spans="1:17" x14ac:dyDescent="0.3">
      <c r="A17" s="45">
        <v>44847</v>
      </c>
      <c r="B17" s="18">
        <v>121370</v>
      </c>
      <c r="C17" s="21">
        <v>121.37</v>
      </c>
      <c r="D17" s="18">
        <v>7.26</v>
      </c>
      <c r="E17" s="18">
        <v>7.29</v>
      </c>
      <c r="F17" s="18">
        <v>133</v>
      </c>
      <c r="G17" s="18">
        <v>24</v>
      </c>
      <c r="H17" s="18">
        <v>312</v>
      </c>
      <c r="I17" s="18">
        <v>48</v>
      </c>
      <c r="J17" s="18">
        <v>308</v>
      </c>
      <c r="K17" s="18">
        <v>32</v>
      </c>
      <c r="L17" s="18" t="s">
        <v>32</v>
      </c>
      <c r="M17" s="18">
        <v>700</v>
      </c>
      <c r="N17" s="18">
        <v>0.3</v>
      </c>
      <c r="O17" s="18">
        <v>25.3</v>
      </c>
      <c r="P17" s="18">
        <v>1200000</v>
      </c>
      <c r="Q17" s="35"/>
    </row>
    <row r="18" spans="1:17" x14ac:dyDescent="0.3">
      <c r="A18" s="45">
        <v>44848</v>
      </c>
      <c r="B18" s="18">
        <v>123970</v>
      </c>
      <c r="C18" s="21">
        <v>123.97</v>
      </c>
      <c r="D18" s="18">
        <v>7.29</v>
      </c>
      <c r="E18" s="18">
        <v>7.34</v>
      </c>
      <c r="F18" s="18">
        <v>139</v>
      </c>
      <c r="G18" s="18">
        <v>20</v>
      </c>
      <c r="H18" s="18">
        <v>348</v>
      </c>
      <c r="I18" s="18">
        <v>40</v>
      </c>
      <c r="J18" s="18">
        <v>294</v>
      </c>
      <c r="K18" s="18">
        <v>27</v>
      </c>
      <c r="L18" s="18" t="s">
        <v>32</v>
      </c>
      <c r="M18" s="18">
        <v>800</v>
      </c>
      <c r="N18" s="18">
        <v>0.2</v>
      </c>
      <c r="O18" s="18">
        <v>25.4</v>
      </c>
      <c r="P18" s="18">
        <v>1100000</v>
      </c>
      <c r="Q18" s="35"/>
    </row>
    <row r="19" spans="1:17" x14ac:dyDescent="0.3">
      <c r="A19" s="45">
        <v>44849</v>
      </c>
      <c r="B19" s="18">
        <v>128250</v>
      </c>
      <c r="C19" s="21">
        <v>128.25</v>
      </c>
      <c r="D19" s="18">
        <v>7.22</v>
      </c>
      <c r="E19" s="18">
        <v>7.29</v>
      </c>
      <c r="F19" s="18">
        <v>133</v>
      </c>
      <c r="G19" s="18">
        <v>21</v>
      </c>
      <c r="H19" s="18">
        <v>328</v>
      </c>
      <c r="I19" s="18">
        <v>40</v>
      </c>
      <c r="J19" s="18">
        <v>302</v>
      </c>
      <c r="K19" s="18">
        <v>31</v>
      </c>
      <c r="L19" s="18" t="s">
        <v>32</v>
      </c>
      <c r="M19" s="18">
        <v>600</v>
      </c>
      <c r="N19" s="18">
        <v>0.3</v>
      </c>
      <c r="O19" s="18">
        <v>25</v>
      </c>
      <c r="P19" s="18">
        <v>1400000</v>
      </c>
      <c r="Q19" s="35"/>
    </row>
    <row r="20" spans="1:17" x14ac:dyDescent="0.3">
      <c r="A20" s="45">
        <v>44850</v>
      </c>
      <c r="B20" s="18">
        <v>123140</v>
      </c>
      <c r="C20" s="21">
        <v>123.14</v>
      </c>
      <c r="D20" s="18">
        <v>7.26</v>
      </c>
      <c r="E20" s="18">
        <v>7.34</v>
      </c>
      <c r="F20" s="18">
        <v>136</v>
      </c>
      <c r="G20" s="18">
        <v>23</v>
      </c>
      <c r="H20" s="18">
        <v>336</v>
      </c>
      <c r="I20" s="18">
        <v>44</v>
      </c>
      <c r="J20" s="18">
        <v>308</v>
      </c>
      <c r="K20" s="18">
        <v>27</v>
      </c>
      <c r="L20" s="18" t="s">
        <v>32</v>
      </c>
      <c r="M20" s="18">
        <v>400</v>
      </c>
      <c r="N20" s="18">
        <v>0.2</v>
      </c>
      <c r="O20" s="18">
        <v>24.4</v>
      </c>
      <c r="P20" s="18">
        <v>1300000</v>
      </c>
      <c r="Q20" s="35"/>
    </row>
    <row r="21" spans="1:17" x14ac:dyDescent="0.3">
      <c r="A21" s="45">
        <v>44851</v>
      </c>
      <c r="B21" s="18">
        <v>118720</v>
      </c>
      <c r="C21" s="21">
        <v>118.72</v>
      </c>
      <c r="D21" s="18">
        <v>7.29</v>
      </c>
      <c r="E21" s="18">
        <v>7.36</v>
      </c>
      <c r="F21" s="18">
        <v>129</v>
      </c>
      <c r="G21" s="18">
        <v>22</v>
      </c>
      <c r="H21" s="18">
        <v>332</v>
      </c>
      <c r="I21" s="18">
        <v>36</v>
      </c>
      <c r="J21" s="18">
        <v>305</v>
      </c>
      <c r="K21" s="18">
        <v>30</v>
      </c>
      <c r="L21" s="18" t="s">
        <v>32</v>
      </c>
      <c r="M21" s="18">
        <v>500</v>
      </c>
      <c r="N21" s="18">
        <v>0.3</v>
      </c>
      <c r="O21" s="18">
        <v>24.8</v>
      </c>
      <c r="P21" s="18">
        <v>1700000</v>
      </c>
      <c r="Q21" s="35"/>
    </row>
    <row r="22" spans="1:17" x14ac:dyDescent="0.3">
      <c r="A22" s="45">
        <v>44852</v>
      </c>
      <c r="B22" s="18">
        <v>116760</v>
      </c>
      <c r="C22" s="21">
        <v>116.76</v>
      </c>
      <c r="D22" s="18">
        <v>7.32</v>
      </c>
      <c r="E22" s="18">
        <v>7.38</v>
      </c>
      <c r="F22" s="18">
        <v>126</v>
      </c>
      <c r="G22" s="18">
        <v>20</v>
      </c>
      <c r="H22" s="18">
        <v>344</v>
      </c>
      <c r="I22" s="18">
        <v>40</v>
      </c>
      <c r="J22" s="18">
        <v>308</v>
      </c>
      <c r="K22" s="18">
        <v>33</v>
      </c>
      <c r="L22" s="18" t="s">
        <v>32</v>
      </c>
      <c r="M22" s="18">
        <v>800</v>
      </c>
      <c r="N22" s="18">
        <v>0.2</v>
      </c>
      <c r="O22" s="18">
        <v>25.2</v>
      </c>
      <c r="P22" s="18">
        <v>1300000</v>
      </c>
      <c r="Q22" s="35"/>
    </row>
    <row r="23" spans="1:17" x14ac:dyDescent="0.3">
      <c r="A23" s="45">
        <v>44853</v>
      </c>
      <c r="B23" s="18">
        <v>115730</v>
      </c>
      <c r="C23" s="21">
        <v>115.73</v>
      </c>
      <c r="D23" s="18">
        <v>7.27</v>
      </c>
      <c r="E23" s="18">
        <v>7.31</v>
      </c>
      <c r="F23" s="18">
        <v>133</v>
      </c>
      <c r="G23" s="18">
        <v>23</v>
      </c>
      <c r="H23" s="18">
        <v>328</v>
      </c>
      <c r="I23" s="18">
        <v>44</v>
      </c>
      <c r="J23" s="18">
        <v>312</v>
      </c>
      <c r="K23" s="18">
        <v>30</v>
      </c>
      <c r="L23" s="18" t="s">
        <v>32</v>
      </c>
      <c r="M23" s="18">
        <v>600</v>
      </c>
      <c r="N23" s="18">
        <v>0.3</v>
      </c>
      <c r="O23" s="18">
        <v>25.4</v>
      </c>
      <c r="P23" s="18">
        <v>1200000</v>
      </c>
      <c r="Q23" s="35"/>
    </row>
    <row r="24" spans="1:17" x14ac:dyDescent="0.3">
      <c r="A24" s="45">
        <v>44854</v>
      </c>
      <c r="B24" s="18">
        <v>122850</v>
      </c>
      <c r="C24" s="21">
        <v>122.85</v>
      </c>
      <c r="D24" s="18">
        <v>7.29</v>
      </c>
      <c r="E24" s="18">
        <v>7.34</v>
      </c>
      <c r="F24" s="18">
        <v>129</v>
      </c>
      <c r="G24" s="18">
        <v>20</v>
      </c>
      <c r="H24" s="18">
        <v>336</v>
      </c>
      <c r="I24" s="18">
        <v>40</v>
      </c>
      <c r="J24" s="18">
        <v>302</v>
      </c>
      <c r="K24" s="18">
        <v>28</v>
      </c>
      <c r="L24" s="18" t="s">
        <v>32</v>
      </c>
      <c r="M24" s="18">
        <v>500</v>
      </c>
      <c r="N24" s="18">
        <v>0.3</v>
      </c>
      <c r="O24" s="18">
        <v>25.1</v>
      </c>
      <c r="P24" s="18">
        <v>1100000</v>
      </c>
      <c r="Q24" s="35"/>
    </row>
    <row r="25" spans="1:17" x14ac:dyDescent="0.3">
      <c r="A25" s="45">
        <v>44855</v>
      </c>
      <c r="B25" s="18">
        <v>128600</v>
      </c>
      <c r="C25" s="21">
        <v>128.6</v>
      </c>
      <c r="D25" s="18">
        <v>7.31</v>
      </c>
      <c r="E25" s="18">
        <v>7.35</v>
      </c>
      <c r="F25" s="18">
        <v>136</v>
      </c>
      <c r="G25" s="18">
        <v>21</v>
      </c>
      <c r="H25" s="18">
        <v>344</v>
      </c>
      <c r="I25" s="18">
        <v>44</v>
      </c>
      <c r="J25" s="18">
        <v>302</v>
      </c>
      <c r="K25" s="18">
        <v>31</v>
      </c>
      <c r="L25" s="18" t="s">
        <v>32</v>
      </c>
      <c r="M25" s="18">
        <v>400</v>
      </c>
      <c r="N25" s="18">
        <v>0.2</v>
      </c>
      <c r="O25" s="18">
        <v>25.1</v>
      </c>
      <c r="P25" s="18">
        <v>1300000</v>
      </c>
      <c r="Q25" s="35"/>
    </row>
    <row r="26" spans="1:17" x14ac:dyDescent="0.3">
      <c r="A26" s="45">
        <v>44856</v>
      </c>
      <c r="B26" s="18">
        <v>124680</v>
      </c>
      <c r="C26" s="21">
        <v>124.68</v>
      </c>
      <c r="D26" s="18">
        <v>7.26</v>
      </c>
      <c r="E26" s="18">
        <v>7.35</v>
      </c>
      <c r="F26" s="18">
        <v>129</v>
      </c>
      <c r="G26" s="18">
        <v>20</v>
      </c>
      <c r="H26" s="18">
        <v>334</v>
      </c>
      <c r="I26" s="18">
        <v>44</v>
      </c>
      <c r="J26" s="18">
        <v>307</v>
      </c>
      <c r="K26" s="18">
        <v>32</v>
      </c>
      <c r="L26" s="18" t="s">
        <v>32</v>
      </c>
      <c r="M26" s="18">
        <v>700</v>
      </c>
      <c r="N26" s="18">
        <v>0.2</v>
      </c>
      <c r="O26" s="18">
        <v>24.6</v>
      </c>
      <c r="P26" s="18">
        <v>1400000</v>
      </c>
      <c r="Q26" s="35"/>
    </row>
    <row r="27" spans="1:17" x14ac:dyDescent="0.3">
      <c r="A27" s="45">
        <v>44857</v>
      </c>
      <c r="B27" s="18">
        <v>124470</v>
      </c>
      <c r="C27" s="21">
        <v>124.47</v>
      </c>
      <c r="D27" s="18">
        <v>7.27</v>
      </c>
      <c r="E27" s="18">
        <v>7.31</v>
      </c>
      <c r="F27" s="18">
        <v>133</v>
      </c>
      <c r="G27" s="18">
        <v>22</v>
      </c>
      <c r="H27" s="18">
        <v>328</v>
      </c>
      <c r="I27" s="18">
        <v>48</v>
      </c>
      <c r="J27" s="18">
        <v>306</v>
      </c>
      <c r="K27" s="18">
        <v>27</v>
      </c>
      <c r="L27" s="18" t="s">
        <v>32</v>
      </c>
      <c r="M27" s="18">
        <v>600</v>
      </c>
      <c r="N27" s="18">
        <v>0.3</v>
      </c>
      <c r="O27" s="18">
        <v>25.4</v>
      </c>
      <c r="P27" s="18">
        <v>1200000</v>
      </c>
      <c r="Q27" s="46"/>
    </row>
    <row r="28" spans="1:17" x14ac:dyDescent="0.3">
      <c r="A28" s="45">
        <v>44858</v>
      </c>
      <c r="B28" s="18">
        <v>126390</v>
      </c>
      <c r="C28" s="21">
        <v>126.39</v>
      </c>
      <c r="D28" s="18">
        <v>7.33</v>
      </c>
      <c r="E28" s="18">
        <v>7.35</v>
      </c>
      <c r="F28" s="18">
        <v>136</v>
      </c>
      <c r="G28" s="18">
        <v>21</v>
      </c>
      <c r="H28" s="18">
        <v>340</v>
      </c>
      <c r="I28" s="18">
        <v>40</v>
      </c>
      <c r="J28" s="18">
        <v>312</v>
      </c>
      <c r="K28" s="18">
        <v>28</v>
      </c>
      <c r="L28" s="18" t="s">
        <v>32</v>
      </c>
      <c r="M28" s="18">
        <v>700</v>
      </c>
      <c r="N28" s="18">
        <v>0.2</v>
      </c>
      <c r="O28" s="18">
        <v>25.3</v>
      </c>
      <c r="P28" s="18">
        <v>1400000</v>
      </c>
      <c r="Q28" s="46"/>
    </row>
    <row r="29" spans="1:17" x14ac:dyDescent="0.3">
      <c r="A29" s="45">
        <v>44859</v>
      </c>
      <c r="B29" s="18">
        <v>126890</v>
      </c>
      <c r="C29" s="21">
        <v>126.89</v>
      </c>
      <c r="D29" s="18">
        <v>7.29</v>
      </c>
      <c r="E29" s="18">
        <v>7.36</v>
      </c>
      <c r="F29" s="18">
        <v>129</v>
      </c>
      <c r="G29" s="18">
        <v>20</v>
      </c>
      <c r="H29" s="18">
        <v>340</v>
      </c>
      <c r="I29" s="18">
        <v>44</v>
      </c>
      <c r="J29" s="18">
        <v>312</v>
      </c>
      <c r="K29" s="18">
        <v>30</v>
      </c>
      <c r="L29" s="18" t="s">
        <v>32</v>
      </c>
      <c r="M29" s="18">
        <v>500</v>
      </c>
      <c r="N29" s="18">
        <v>0.3</v>
      </c>
      <c r="O29" s="18">
        <v>25.5</v>
      </c>
      <c r="P29" s="18">
        <v>1700000</v>
      </c>
      <c r="Q29" s="46"/>
    </row>
    <row r="30" spans="1:17" x14ac:dyDescent="0.3">
      <c r="A30" s="45">
        <v>44860</v>
      </c>
      <c r="B30" s="18">
        <v>127440</v>
      </c>
      <c r="C30" s="21">
        <v>127.44</v>
      </c>
      <c r="D30" s="18">
        <v>7.33</v>
      </c>
      <c r="E30" s="18">
        <v>7.37</v>
      </c>
      <c r="F30" s="18">
        <v>143</v>
      </c>
      <c r="G30" s="18">
        <v>24</v>
      </c>
      <c r="H30" s="18">
        <v>356</v>
      </c>
      <c r="I30" s="18">
        <v>48</v>
      </c>
      <c r="J30" s="18">
        <v>302</v>
      </c>
      <c r="K30" s="18">
        <v>31</v>
      </c>
      <c r="L30" s="18" t="s">
        <v>32</v>
      </c>
      <c r="M30" s="18">
        <v>800</v>
      </c>
      <c r="N30" s="18">
        <v>0.2</v>
      </c>
      <c r="O30" s="18">
        <v>24.2</v>
      </c>
      <c r="P30" s="18">
        <v>1300000</v>
      </c>
      <c r="Q30" s="46"/>
    </row>
    <row r="31" spans="1:17" x14ac:dyDescent="0.3">
      <c r="A31" s="45">
        <v>44861</v>
      </c>
      <c r="B31" s="18">
        <v>123630</v>
      </c>
      <c r="C31" s="21">
        <v>123.63</v>
      </c>
      <c r="D31" s="18">
        <v>7.28</v>
      </c>
      <c r="E31" s="18">
        <v>7.35</v>
      </c>
      <c r="F31" s="18">
        <v>129</v>
      </c>
      <c r="G31" s="18">
        <v>22</v>
      </c>
      <c r="H31" s="18">
        <v>328</v>
      </c>
      <c r="I31" s="18">
        <v>44</v>
      </c>
      <c r="J31" s="18">
        <v>305</v>
      </c>
      <c r="K31" s="18">
        <v>28</v>
      </c>
      <c r="L31" s="18" t="s">
        <v>32</v>
      </c>
      <c r="M31" s="18">
        <v>600</v>
      </c>
      <c r="N31" s="18">
        <v>0.3</v>
      </c>
      <c r="O31" s="18">
        <v>25.1</v>
      </c>
      <c r="P31" s="18">
        <v>1400000</v>
      </c>
      <c r="Q31" s="46"/>
    </row>
    <row r="32" spans="1:17" x14ac:dyDescent="0.3">
      <c r="A32" s="45">
        <v>44862</v>
      </c>
      <c r="B32" s="18">
        <v>127130</v>
      </c>
      <c r="C32" s="21">
        <v>127.13</v>
      </c>
      <c r="D32" s="18">
        <v>7.31</v>
      </c>
      <c r="E32" s="18">
        <v>7.36</v>
      </c>
      <c r="F32" s="18">
        <v>136</v>
      </c>
      <c r="G32" s="18">
        <v>23</v>
      </c>
      <c r="H32" s="18">
        <v>344</v>
      </c>
      <c r="I32" s="18">
        <v>48</v>
      </c>
      <c r="J32" s="18">
        <v>307</v>
      </c>
      <c r="K32" s="18">
        <v>30</v>
      </c>
      <c r="L32" s="18" t="s">
        <v>32</v>
      </c>
      <c r="M32" s="18">
        <v>700</v>
      </c>
      <c r="N32" s="18">
        <v>0.2</v>
      </c>
      <c r="O32" s="18">
        <v>25.2</v>
      </c>
      <c r="P32" s="18">
        <v>1300000</v>
      </c>
      <c r="Q32" s="46"/>
    </row>
    <row r="33" spans="1:18" x14ac:dyDescent="0.3">
      <c r="A33" s="45">
        <v>44863</v>
      </c>
      <c r="B33" s="18">
        <v>120600</v>
      </c>
      <c r="C33" s="21">
        <v>120.6</v>
      </c>
      <c r="D33" s="18">
        <v>7.29</v>
      </c>
      <c r="E33" s="18">
        <v>7.34</v>
      </c>
      <c r="F33" s="18">
        <v>129</v>
      </c>
      <c r="G33" s="18">
        <v>21</v>
      </c>
      <c r="H33" s="18">
        <v>336</v>
      </c>
      <c r="I33" s="18">
        <v>44</v>
      </c>
      <c r="J33" s="18">
        <v>310</v>
      </c>
      <c r="K33" s="18">
        <v>28</v>
      </c>
      <c r="L33" s="18" t="s">
        <v>32</v>
      </c>
      <c r="M33" s="18">
        <v>500</v>
      </c>
      <c r="N33" s="18">
        <v>0.2</v>
      </c>
      <c r="O33" s="18">
        <v>24.8</v>
      </c>
      <c r="P33" s="18">
        <v>1200000</v>
      </c>
      <c r="Q33" s="46"/>
    </row>
    <row r="34" spans="1:18" x14ac:dyDescent="0.3">
      <c r="A34" s="45">
        <v>44864</v>
      </c>
      <c r="B34" s="18">
        <v>113030</v>
      </c>
      <c r="C34" s="21">
        <v>113.02</v>
      </c>
      <c r="D34" s="18">
        <v>7.34</v>
      </c>
      <c r="E34" s="18">
        <v>7.32</v>
      </c>
      <c r="F34" s="18">
        <v>126</v>
      </c>
      <c r="G34" s="18">
        <v>20</v>
      </c>
      <c r="H34" s="18">
        <v>324</v>
      </c>
      <c r="I34" s="18">
        <v>40</v>
      </c>
      <c r="J34" s="18">
        <v>306</v>
      </c>
      <c r="K34" s="18">
        <v>30</v>
      </c>
      <c r="L34" s="18" t="s">
        <v>32</v>
      </c>
      <c r="M34" s="18">
        <v>400</v>
      </c>
      <c r="N34" s="18">
        <v>0.3</v>
      </c>
      <c r="O34" s="18">
        <v>25.1</v>
      </c>
      <c r="P34" s="18">
        <v>1700000</v>
      </c>
      <c r="Q34" s="46"/>
    </row>
    <row r="35" spans="1:18" ht="15" thickBot="1" x14ac:dyDescent="0.35">
      <c r="A35" s="47">
        <v>44865</v>
      </c>
      <c r="B35" s="22">
        <v>110160</v>
      </c>
      <c r="C35" s="23">
        <v>110.16</v>
      </c>
      <c r="D35" s="22">
        <v>7.33</v>
      </c>
      <c r="E35" s="22">
        <v>7.39</v>
      </c>
      <c r="F35" s="22">
        <v>133</v>
      </c>
      <c r="G35" s="22">
        <v>22</v>
      </c>
      <c r="H35" s="22">
        <v>340</v>
      </c>
      <c r="I35" s="22">
        <v>44</v>
      </c>
      <c r="J35" s="22">
        <v>303</v>
      </c>
      <c r="K35" s="22">
        <v>27</v>
      </c>
      <c r="L35" s="22" t="s">
        <v>32</v>
      </c>
      <c r="M35" s="22">
        <v>700</v>
      </c>
      <c r="N35" s="22">
        <v>0.2</v>
      </c>
      <c r="O35" s="22">
        <v>24.3</v>
      </c>
      <c r="P35" s="22">
        <v>1100000</v>
      </c>
      <c r="Q35" s="48"/>
    </row>
    <row r="36" spans="1:18" ht="15" thickBot="1" x14ac:dyDescent="0.35">
      <c r="A36" s="39" t="s">
        <v>27</v>
      </c>
      <c r="B36" s="40">
        <f>AVERAGE(B5:B35)</f>
        <v>124699.03225806452</v>
      </c>
      <c r="C36" s="40">
        <f t="shared" ref="C36:P36" si="0">AVERAGE(C5:C35)</f>
        <v>120.81806451612901</v>
      </c>
      <c r="D36" s="40">
        <f t="shared" si="0"/>
        <v>7.2945161290322593</v>
      </c>
      <c r="E36" s="40">
        <f t="shared" si="0"/>
        <v>7.3438709677419354</v>
      </c>
      <c r="F36" s="40">
        <f t="shared" si="0"/>
        <v>131.54838709677421</v>
      </c>
      <c r="G36" s="40">
        <f t="shared" si="0"/>
        <v>21.419354838709676</v>
      </c>
      <c r="H36" s="40">
        <f t="shared" si="0"/>
        <v>331.41935483870969</v>
      </c>
      <c r="I36" s="40">
        <f t="shared" si="0"/>
        <v>43.096774193548384</v>
      </c>
      <c r="J36" s="40">
        <f t="shared" si="0"/>
        <v>303.61290322580646</v>
      </c>
      <c r="K36" s="40">
        <f t="shared" si="0"/>
        <v>29.870967741935484</v>
      </c>
      <c r="L36" s="40" t="s">
        <v>32</v>
      </c>
      <c r="M36" s="40">
        <f t="shared" si="0"/>
        <v>600</v>
      </c>
      <c r="N36" s="40">
        <f t="shared" si="0"/>
        <v>0.25483870967741934</v>
      </c>
      <c r="O36" s="40">
        <f t="shared" si="0"/>
        <v>25.099999999999998</v>
      </c>
      <c r="P36" s="40">
        <f t="shared" si="0"/>
        <v>1354838.7096774194</v>
      </c>
      <c r="Q36" s="41"/>
    </row>
    <row r="37" spans="1:18" x14ac:dyDescent="0.3">
      <c r="C37" s="24">
        <f>SUM(C5:C35)</f>
        <v>3745.3599999999992</v>
      </c>
    </row>
    <row r="40" spans="1:18" x14ac:dyDescent="0.3">
      <c r="R40">
        <f>((O5+SUM(O12:O35))/25)</f>
        <v>25.031999999999996</v>
      </c>
    </row>
    <row r="41" spans="1:18" ht="40.799999999999997" customHeight="1" x14ac:dyDescent="0.3">
      <c r="A41" s="51" t="s">
        <v>28</v>
      </c>
      <c r="B41" s="51"/>
      <c r="C41" s="50" t="s">
        <v>29</v>
      </c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</row>
    <row r="43" spans="1:18" x14ac:dyDescent="0.3">
      <c r="A43" s="14" t="s">
        <v>30</v>
      </c>
      <c r="B43" s="15">
        <f>MIN(B5:B35)</f>
        <v>109330</v>
      </c>
      <c r="C43" s="15">
        <f t="shared" ref="C43:P43" si="1">MIN(C5:C35)</f>
        <v>109.33</v>
      </c>
      <c r="D43" s="15">
        <f t="shared" si="1"/>
        <v>7.19</v>
      </c>
      <c r="E43" s="15">
        <f t="shared" si="1"/>
        <v>7.24</v>
      </c>
      <c r="F43" s="15">
        <f t="shared" si="1"/>
        <v>123</v>
      </c>
      <c r="G43" s="15">
        <f t="shared" si="1"/>
        <v>19</v>
      </c>
      <c r="H43" s="15">
        <f t="shared" si="1"/>
        <v>304</v>
      </c>
      <c r="I43" s="15">
        <f t="shared" si="1"/>
        <v>36</v>
      </c>
      <c r="J43" s="15">
        <f t="shared" si="1"/>
        <v>288</v>
      </c>
      <c r="K43" s="15">
        <f t="shared" si="1"/>
        <v>27</v>
      </c>
      <c r="L43" s="15"/>
      <c r="M43" s="15">
        <f t="shared" si="1"/>
        <v>400</v>
      </c>
      <c r="N43" s="15">
        <f t="shared" si="1"/>
        <v>0.2</v>
      </c>
      <c r="O43" s="15">
        <f t="shared" si="1"/>
        <v>24.2</v>
      </c>
      <c r="P43" s="15">
        <f t="shared" si="1"/>
        <v>1100000</v>
      </c>
      <c r="Q43" s="15"/>
      <c r="R43" s="15"/>
    </row>
    <row r="44" spans="1:18" x14ac:dyDescent="0.3">
      <c r="A44" s="14"/>
    </row>
    <row r="45" spans="1:18" x14ac:dyDescent="0.3">
      <c r="A45" s="14" t="s">
        <v>31</v>
      </c>
      <c r="B45" s="15">
        <f>MAX(B5:B35)</f>
        <v>188790</v>
      </c>
      <c r="C45" s="15">
        <f t="shared" ref="C45:P45" si="2">MAX(C5:C35)</f>
        <v>133.47</v>
      </c>
      <c r="D45" s="15">
        <f t="shared" si="2"/>
        <v>7.34</v>
      </c>
      <c r="E45" s="15">
        <f t="shared" si="2"/>
        <v>7.39</v>
      </c>
      <c r="F45" s="15">
        <f t="shared" si="2"/>
        <v>143</v>
      </c>
      <c r="G45" s="15">
        <f t="shared" si="2"/>
        <v>24</v>
      </c>
      <c r="H45" s="15">
        <f t="shared" si="2"/>
        <v>356</v>
      </c>
      <c r="I45" s="15">
        <f t="shared" si="2"/>
        <v>48</v>
      </c>
      <c r="J45" s="15">
        <f t="shared" si="2"/>
        <v>312</v>
      </c>
      <c r="K45" s="15">
        <f t="shared" si="2"/>
        <v>35</v>
      </c>
      <c r="L45" s="15"/>
      <c r="M45" s="15">
        <f t="shared" si="2"/>
        <v>800</v>
      </c>
      <c r="N45" s="15">
        <f t="shared" si="2"/>
        <v>0.4</v>
      </c>
      <c r="O45" s="15">
        <f t="shared" si="2"/>
        <v>25.7</v>
      </c>
      <c r="P45" s="15">
        <f t="shared" si="2"/>
        <v>1700000</v>
      </c>
      <c r="Q45" s="15"/>
      <c r="R45" s="15"/>
    </row>
  </sheetData>
  <mergeCells count="12">
    <mergeCell ref="C41:Q41"/>
    <mergeCell ref="A41:B41"/>
    <mergeCell ref="A2:Q2"/>
    <mergeCell ref="A3:A4"/>
    <mergeCell ref="B3:C3"/>
    <mergeCell ref="D3:E3"/>
    <mergeCell ref="F3:G3"/>
    <mergeCell ref="H3:I3"/>
    <mergeCell ref="J3:K3"/>
    <mergeCell ref="L3:M3"/>
    <mergeCell ref="O3:P3"/>
    <mergeCell ref="Q3:Q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S45"/>
  <sheetViews>
    <sheetView workbookViewId="0">
      <selection activeCell="Q4" sqref="Q4:Q34"/>
    </sheetView>
  </sheetViews>
  <sheetFormatPr defaultRowHeight="14.4" x14ac:dyDescent="0.3"/>
  <cols>
    <col min="1" max="1" width="9.77734375" bestFit="1" customWidth="1"/>
    <col min="2" max="2" width="9.109375" customWidth="1"/>
    <col min="3" max="3" width="8.5546875" customWidth="1"/>
    <col min="4" max="6" width="8.33203125" bestFit="1" customWidth="1"/>
    <col min="9" max="9" width="8.77734375" bestFit="1" customWidth="1"/>
    <col min="11" max="11" width="8.77734375" bestFit="1" customWidth="1"/>
    <col min="13" max="13" width="9.88671875" customWidth="1"/>
    <col min="15" max="15" width="8.33203125" bestFit="1" customWidth="1"/>
    <col min="16" max="16" width="10.77734375" customWidth="1"/>
    <col min="17" max="17" width="22.33203125" customWidth="1"/>
  </cols>
  <sheetData>
    <row r="1" spans="1:19" ht="73.2" customHeight="1" thickBot="1" x14ac:dyDescent="0.35">
      <c r="A1" s="69" t="s">
        <v>26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1"/>
    </row>
    <row r="2" spans="1:19" ht="91.2" customHeight="1" thickBot="1" x14ac:dyDescent="0.35">
      <c r="A2" s="72" t="s">
        <v>0</v>
      </c>
      <c r="B2" s="74" t="s">
        <v>24</v>
      </c>
      <c r="C2" s="75"/>
      <c r="D2" s="76" t="s">
        <v>2</v>
      </c>
      <c r="E2" s="76"/>
      <c r="F2" s="77" t="s">
        <v>3</v>
      </c>
      <c r="G2" s="78"/>
      <c r="H2" s="79" t="s">
        <v>4</v>
      </c>
      <c r="I2" s="80"/>
      <c r="J2" s="81" t="s">
        <v>5</v>
      </c>
      <c r="K2" s="78"/>
      <c r="L2" s="82" t="s">
        <v>6</v>
      </c>
      <c r="M2" s="78"/>
      <c r="N2" s="1" t="s">
        <v>7</v>
      </c>
      <c r="O2" s="82" t="s">
        <v>8</v>
      </c>
      <c r="P2" s="83"/>
      <c r="Q2" s="84" t="s">
        <v>9</v>
      </c>
    </row>
    <row r="3" spans="1:19" ht="66.599999999999994" thickBot="1" x14ac:dyDescent="0.35">
      <c r="A3" s="73"/>
      <c r="B3" s="2" t="s">
        <v>10</v>
      </c>
      <c r="C3" s="3" t="s">
        <v>11</v>
      </c>
      <c r="D3" s="4" t="s">
        <v>12</v>
      </c>
      <c r="E3" s="10" t="s">
        <v>25</v>
      </c>
      <c r="F3" s="5" t="s">
        <v>13</v>
      </c>
      <c r="G3" s="5" t="s">
        <v>14</v>
      </c>
      <c r="H3" s="6" t="s">
        <v>15</v>
      </c>
      <c r="I3" s="6" t="s">
        <v>16</v>
      </c>
      <c r="J3" s="7" t="s">
        <v>17</v>
      </c>
      <c r="K3" s="7" t="s">
        <v>18</v>
      </c>
      <c r="L3" s="8" t="s">
        <v>19</v>
      </c>
      <c r="M3" s="8" t="s">
        <v>20</v>
      </c>
      <c r="N3" s="8" t="s">
        <v>21</v>
      </c>
      <c r="O3" s="8" t="s">
        <v>22</v>
      </c>
      <c r="P3" s="9" t="s">
        <v>23</v>
      </c>
      <c r="Q3" s="85"/>
    </row>
    <row r="4" spans="1:19" x14ac:dyDescent="0.3">
      <c r="A4" s="13">
        <v>44835</v>
      </c>
      <c r="B4" s="17">
        <v>75680</v>
      </c>
      <c r="C4" s="49">
        <v>75.680000000000007</v>
      </c>
      <c r="D4" s="17">
        <v>7.31</v>
      </c>
      <c r="E4" s="17">
        <v>7.78</v>
      </c>
      <c r="F4" s="17">
        <v>123</v>
      </c>
      <c r="G4" s="17">
        <v>16</v>
      </c>
      <c r="H4" s="17">
        <v>332</v>
      </c>
      <c r="I4" s="17">
        <v>40</v>
      </c>
      <c r="J4" s="17">
        <v>305</v>
      </c>
      <c r="K4" s="17">
        <v>25</v>
      </c>
      <c r="L4" s="20" t="s">
        <v>32</v>
      </c>
      <c r="M4" s="17">
        <v>700</v>
      </c>
      <c r="N4" s="17">
        <v>0.2</v>
      </c>
      <c r="O4" s="49">
        <v>23.93</v>
      </c>
      <c r="P4" s="17">
        <v>1700000</v>
      </c>
      <c r="Q4" s="16"/>
    </row>
    <row r="5" spans="1:19" x14ac:dyDescent="0.3">
      <c r="A5" s="13">
        <v>44836</v>
      </c>
      <c r="B5" s="18">
        <v>75260</v>
      </c>
      <c r="C5" s="21">
        <v>75.260000000000005</v>
      </c>
      <c r="D5" s="18">
        <v>7.42</v>
      </c>
      <c r="E5" s="18">
        <v>7.69</v>
      </c>
      <c r="F5" s="18">
        <v>129</v>
      </c>
      <c r="G5" s="18">
        <v>15</v>
      </c>
      <c r="H5" s="18">
        <v>316</v>
      </c>
      <c r="I5" s="18">
        <v>44</v>
      </c>
      <c r="J5" s="18">
        <v>312</v>
      </c>
      <c r="K5" s="18">
        <v>24</v>
      </c>
      <c r="L5" s="18" t="s">
        <v>32</v>
      </c>
      <c r="M5" s="18">
        <v>500</v>
      </c>
      <c r="N5" s="18">
        <v>0.3</v>
      </c>
      <c r="O5" s="21">
        <v>21.85</v>
      </c>
      <c r="P5" s="18">
        <v>1400000</v>
      </c>
      <c r="Q5" s="16"/>
    </row>
    <row r="6" spans="1:19" x14ac:dyDescent="0.3">
      <c r="A6" s="13">
        <v>44837</v>
      </c>
      <c r="B6" s="18">
        <v>74680</v>
      </c>
      <c r="C6" s="21">
        <v>74.680000000000007</v>
      </c>
      <c r="D6" s="18">
        <v>7.37</v>
      </c>
      <c r="E6" s="18">
        <v>7.71</v>
      </c>
      <c r="F6" s="18">
        <v>126</v>
      </c>
      <c r="G6" s="18">
        <v>15</v>
      </c>
      <c r="H6" s="18">
        <v>324</v>
      </c>
      <c r="I6" s="18">
        <v>40</v>
      </c>
      <c r="J6" s="18">
        <v>295</v>
      </c>
      <c r="K6" s="18">
        <v>23</v>
      </c>
      <c r="L6" s="18" t="s">
        <v>32</v>
      </c>
      <c r="M6" s="18">
        <v>600</v>
      </c>
      <c r="N6" s="18">
        <v>0.2</v>
      </c>
      <c r="O6" s="21">
        <v>22.86</v>
      </c>
      <c r="P6" s="18">
        <v>1300000</v>
      </c>
      <c r="Q6" s="16"/>
      <c r="S6" t="s">
        <v>33</v>
      </c>
    </row>
    <row r="7" spans="1:19" x14ac:dyDescent="0.3">
      <c r="A7" s="13">
        <v>44838</v>
      </c>
      <c r="B7" s="18">
        <v>80470</v>
      </c>
      <c r="C7" s="21">
        <v>80.47</v>
      </c>
      <c r="D7" s="18">
        <v>7.41</v>
      </c>
      <c r="E7" s="18">
        <v>7.78</v>
      </c>
      <c r="F7" s="18">
        <v>130</v>
      </c>
      <c r="G7" s="18">
        <v>14</v>
      </c>
      <c r="H7" s="18">
        <v>320</v>
      </c>
      <c r="I7" s="18">
        <v>44</v>
      </c>
      <c r="J7" s="18">
        <v>308</v>
      </c>
      <c r="K7" s="18">
        <v>26</v>
      </c>
      <c r="L7" s="18" t="s">
        <v>32</v>
      </c>
      <c r="M7" s="18">
        <v>700</v>
      </c>
      <c r="N7" s="18">
        <v>0.3</v>
      </c>
      <c r="O7" s="21">
        <v>23.27</v>
      </c>
      <c r="P7" s="18">
        <v>1400000</v>
      </c>
      <c r="Q7" s="16"/>
    </row>
    <row r="8" spans="1:19" x14ac:dyDescent="0.3">
      <c r="A8" s="13">
        <v>44839</v>
      </c>
      <c r="B8" s="18">
        <v>76730</v>
      </c>
      <c r="C8" s="21">
        <v>76.73</v>
      </c>
      <c r="D8" s="18">
        <v>7.35</v>
      </c>
      <c r="E8" s="18">
        <v>7.79</v>
      </c>
      <c r="F8" s="18">
        <v>133</v>
      </c>
      <c r="G8" s="18">
        <v>16</v>
      </c>
      <c r="H8" s="18">
        <v>328</v>
      </c>
      <c r="I8" s="18">
        <v>40</v>
      </c>
      <c r="J8" s="18">
        <v>296</v>
      </c>
      <c r="K8" s="18">
        <v>24</v>
      </c>
      <c r="L8" s="18" t="s">
        <v>32</v>
      </c>
      <c r="M8" s="18">
        <v>400</v>
      </c>
      <c r="N8" s="18">
        <v>0.2</v>
      </c>
      <c r="O8" s="21">
        <v>24.23</v>
      </c>
      <c r="P8" s="18">
        <v>1300000</v>
      </c>
      <c r="Q8" s="16"/>
    </row>
    <row r="9" spans="1:19" x14ac:dyDescent="0.3">
      <c r="A9" s="13">
        <v>44840</v>
      </c>
      <c r="B9" s="18">
        <v>79130</v>
      </c>
      <c r="C9" s="21">
        <v>79.13</v>
      </c>
      <c r="D9" s="18">
        <v>7.33</v>
      </c>
      <c r="E9" s="18">
        <v>7.75</v>
      </c>
      <c r="F9" s="18">
        <v>123</v>
      </c>
      <c r="G9" s="18">
        <v>15</v>
      </c>
      <c r="H9" s="18">
        <v>332</v>
      </c>
      <c r="I9" s="18">
        <v>44</v>
      </c>
      <c r="J9" s="18">
        <v>287</v>
      </c>
      <c r="K9" s="18">
        <v>26</v>
      </c>
      <c r="L9" s="18" t="s">
        <v>32</v>
      </c>
      <c r="M9" s="18">
        <v>500</v>
      </c>
      <c r="N9" s="18">
        <v>0.3</v>
      </c>
      <c r="O9" s="21">
        <v>24.45</v>
      </c>
      <c r="P9" s="18">
        <v>1700000</v>
      </c>
      <c r="Q9" s="16"/>
    </row>
    <row r="10" spans="1:19" x14ac:dyDescent="0.3">
      <c r="A10" s="13">
        <v>44841</v>
      </c>
      <c r="B10" s="18">
        <v>72380</v>
      </c>
      <c r="C10" s="21">
        <v>72.38</v>
      </c>
      <c r="D10" s="18">
        <v>7.29</v>
      </c>
      <c r="E10" s="18">
        <v>7.71</v>
      </c>
      <c r="F10" s="18">
        <v>129</v>
      </c>
      <c r="G10" s="18">
        <v>16</v>
      </c>
      <c r="H10" s="18">
        <v>316</v>
      </c>
      <c r="I10" s="18">
        <v>36</v>
      </c>
      <c r="J10" s="18">
        <v>282</v>
      </c>
      <c r="K10" s="18">
        <v>23</v>
      </c>
      <c r="L10" s="18" t="s">
        <v>32</v>
      </c>
      <c r="M10" s="18">
        <v>400</v>
      </c>
      <c r="N10" s="18">
        <v>0.2</v>
      </c>
      <c r="O10" s="21">
        <v>22.62</v>
      </c>
      <c r="P10" s="18">
        <v>1400000</v>
      </c>
      <c r="Q10" s="16"/>
    </row>
    <row r="11" spans="1:19" x14ac:dyDescent="0.3">
      <c r="A11" s="13">
        <v>44842</v>
      </c>
      <c r="B11" s="18">
        <v>73900</v>
      </c>
      <c r="C11" s="21">
        <v>73.900000000000006</v>
      </c>
      <c r="D11" s="18">
        <v>7.36</v>
      </c>
      <c r="E11" s="18">
        <v>7.78</v>
      </c>
      <c r="F11" s="18">
        <v>133</v>
      </c>
      <c r="G11" s="18">
        <v>17</v>
      </c>
      <c r="H11" s="18">
        <v>340</v>
      </c>
      <c r="I11" s="18">
        <v>44</v>
      </c>
      <c r="J11" s="18">
        <v>307</v>
      </c>
      <c r="K11" s="18">
        <v>28</v>
      </c>
      <c r="L11" s="18" t="s">
        <v>32</v>
      </c>
      <c r="M11" s="18">
        <v>500</v>
      </c>
      <c r="N11" s="18">
        <v>0.2</v>
      </c>
      <c r="O11" s="21">
        <v>23.06</v>
      </c>
      <c r="P11" s="18">
        <v>1700000</v>
      </c>
      <c r="Q11" s="16"/>
    </row>
    <row r="12" spans="1:19" x14ac:dyDescent="0.3">
      <c r="A12" s="13">
        <v>44843</v>
      </c>
      <c r="B12" s="18">
        <v>71330</v>
      </c>
      <c r="C12" s="21">
        <v>71.33</v>
      </c>
      <c r="D12" s="18">
        <v>7.33</v>
      </c>
      <c r="E12" s="18">
        <v>7.69</v>
      </c>
      <c r="F12" s="18">
        <v>123</v>
      </c>
      <c r="G12" s="18">
        <v>18</v>
      </c>
      <c r="H12" s="18">
        <v>324</v>
      </c>
      <c r="I12" s="18">
        <v>44</v>
      </c>
      <c r="J12" s="18">
        <v>284</v>
      </c>
      <c r="K12" s="18">
        <v>22</v>
      </c>
      <c r="L12" s="18" t="s">
        <v>32</v>
      </c>
      <c r="M12" s="18">
        <v>600</v>
      </c>
      <c r="N12" s="18">
        <v>0.3</v>
      </c>
      <c r="O12" s="21">
        <v>24.9</v>
      </c>
      <c r="P12" s="18">
        <v>1400000</v>
      </c>
      <c r="Q12" s="16"/>
    </row>
    <row r="13" spans="1:19" x14ac:dyDescent="0.3">
      <c r="A13" s="13">
        <v>44844</v>
      </c>
      <c r="B13" s="18">
        <v>77740</v>
      </c>
      <c r="C13" s="21">
        <v>77.739999999999995</v>
      </c>
      <c r="D13" s="18">
        <v>7.28</v>
      </c>
      <c r="E13" s="18">
        <v>7.73</v>
      </c>
      <c r="F13" s="18">
        <v>119</v>
      </c>
      <c r="G13" s="18">
        <v>19</v>
      </c>
      <c r="H13" s="18">
        <v>332</v>
      </c>
      <c r="I13" s="18">
        <v>36</v>
      </c>
      <c r="J13" s="18">
        <v>292</v>
      </c>
      <c r="K13" s="18">
        <v>24</v>
      </c>
      <c r="L13" s="18" t="s">
        <v>32</v>
      </c>
      <c r="M13" s="18">
        <v>400</v>
      </c>
      <c r="N13" s="18">
        <v>0.2</v>
      </c>
      <c r="O13" s="21">
        <v>23.21</v>
      </c>
      <c r="P13" s="18">
        <v>1300000</v>
      </c>
      <c r="Q13" s="16"/>
    </row>
    <row r="14" spans="1:19" x14ac:dyDescent="0.3">
      <c r="A14" s="13">
        <v>44845</v>
      </c>
      <c r="B14" s="18">
        <v>65700</v>
      </c>
      <c r="C14" s="21">
        <v>65.7</v>
      </c>
      <c r="D14" s="18">
        <v>7.47</v>
      </c>
      <c r="E14" s="18">
        <v>7.62</v>
      </c>
      <c r="F14" s="18">
        <v>123</v>
      </c>
      <c r="G14" s="18">
        <v>16</v>
      </c>
      <c r="H14" s="18">
        <v>340</v>
      </c>
      <c r="I14" s="18">
        <v>40</v>
      </c>
      <c r="J14" s="18">
        <v>312</v>
      </c>
      <c r="K14" s="18">
        <v>28</v>
      </c>
      <c r="L14" s="18" t="s">
        <v>32</v>
      </c>
      <c r="M14" s="18">
        <v>600</v>
      </c>
      <c r="N14" s="18">
        <v>0.3</v>
      </c>
      <c r="O14" s="21">
        <v>23.66</v>
      </c>
      <c r="P14" s="18">
        <v>1700000</v>
      </c>
      <c r="Q14" s="16"/>
    </row>
    <row r="15" spans="1:19" x14ac:dyDescent="0.3">
      <c r="A15" s="13">
        <v>44846</v>
      </c>
      <c r="B15" s="18">
        <v>73560</v>
      </c>
      <c r="C15" s="21">
        <v>73.56</v>
      </c>
      <c r="D15" s="18">
        <v>7.45</v>
      </c>
      <c r="E15" s="18">
        <v>7.73</v>
      </c>
      <c r="F15" s="18">
        <v>130</v>
      </c>
      <c r="G15" s="18">
        <v>18</v>
      </c>
      <c r="H15" s="18">
        <v>328</v>
      </c>
      <c r="I15" s="18">
        <v>44</v>
      </c>
      <c r="J15" s="18">
        <v>276</v>
      </c>
      <c r="K15" s="18">
        <v>27</v>
      </c>
      <c r="L15" s="18" t="s">
        <v>32</v>
      </c>
      <c r="M15" s="18">
        <v>400</v>
      </c>
      <c r="N15" s="18">
        <v>0.2</v>
      </c>
      <c r="O15" s="21">
        <v>25.81</v>
      </c>
      <c r="P15" s="18">
        <v>1400000</v>
      </c>
      <c r="Q15" s="16"/>
    </row>
    <row r="16" spans="1:19" x14ac:dyDescent="0.3">
      <c r="A16" s="13">
        <v>44847</v>
      </c>
      <c r="B16" s="18">
        <v>74390</v>
      </c>
      <c r="C16" s="21">
        <v>74.39</v>
      </c>
      <c r="D16" s="18">
        <v>7.51</v>
      </c>
      <c r="E16" s="18">
        <v>7.67</v>
      </c>
      <c r="F16" s="18">
        <v>136</v>
      </c>
      <c r="G16" s="18">
        <v>19</v>
      </c>
      <c r="H16" s="18">
        <v>332</v>
      </c>
      <c r="I16" s="18">
        <v>40</v>
      </c>
      <c r="J16" s="18">
        <v>285</v>
      </c>
      <c r="K16" s="18">
        <v>26</v>
      </c>
      <c r="L16" s="18" t="s">
        <v>32</v>
      </c>
      <c r="M16" s="18">
        <v>500</v>
      </c>
      <c r="N16" s="18">
        <v>0.2</v>
      </c>
      <c r="O16" s="21">
        <v>24.16</v>
      </c>
      <c r="P16" s="18">
        <v>1300000</v>
      </c>
      <c r="Q16" s="16"/>
    </row>
    <row r="17" spans="1:17" x14ac:dyDescent="0.3">
      <c r="A17" s="13">
        <v>44848</v>
      </c>
      <c r="B17" s="18">
        <v>76060</v>
      </c>
      <c r="C17" s="21">
        <v>75.06</v>
      </c>
      <c r="D17" s="18">
        <v>7.38</v>
      </c>
      <c r="E17" s="18">
        <v>7.65</v>
      </c>
      <c r="F17" s="18">
        <v>143</v>
      </c>
      <c r="G17" s="18">
        <v>17</v>
      </c>
      <c r="H17" s="18">
        <v>316</v>
      </c>
      <c r="I17" s="18">
        <v>44</v>
      </c>
      <c r="J17" s="18">
        <v>281</v>
      </c>
      <c r="K17" s="18">
        <v>28</v>
      </c>
      <c r="L17" s="18" t="s">
        <v>32</v>
      </c>
      <c r="M17" s="18">
        <v>600</v>
      </c>
      <c r="N17" s="18">
        <v>0.3</v>
      </c>
      <c r="O17" s="21">
        <v>22.52</v>
      </c>
      <c r="P17" s="18">
        <v>1700000</v>
      </c>
      <c r="Q17" s="16"/>
    </row>
    <row r="18" spans="1:17" x14ac:dyDescent="0.3">
      <c r="A18" s="13">
        <v>44849</v>
      </c>
      <c r="B18" s="18">
        <v>73830</v>
      </c>
      <c r="C18" s="21">
        <v>73.83</v>
      </c>
      <c r="D18" s="18">
        <v>7.35</v>
      </c>
      <c r="E18" s="18">
        <v>7.71</v>
      </c>
      <c r="F18" s="18">
        <v>130</v>
      </c>
      <c r="G18" s="18">
        <v>18</v>
      </c>
      <c r="H18" s="18">
        <v>312</v>
      </c>
      <c r="I18" s="18">
        <v>44</v>
      </c>
      <c r="J18" s="18">
        <v>273</v>
      </c>
      <c r="K18" s="18">
        <v>29</v>
      </c>
      <c r="L18" s="18" t="s">
        <v>32</v>
      </c>
      <c r="M18" s="18">
        <v>500</v>
      </c>
      <c r="N18" s="18">
        <v>0.2</v>
      </c>
      <c r="O18" s="21">
        <v>23.18</v>
      </c>
      <c r="P18" s="18">
        <v>1400000</v>
      </c>
      <c r="Q18" s="16"/>
    </row>
    <row r="19" spans="1:17" x14ac:dyDescent="0.3">
      <c r="A19" s="13">
        <v>44850</v>
      </c>
      <c r="B19" s="18">
        <v>71700</v>
      </c>
      <c r="C19" s="21">
        <v>71.7</v>
      </c>
      <c r="D19" s="18">
        <v>7.42</v>
      </c>
      <c r="E19" s="18">
        <v>7.73</v>
      </c>
      <c r="F19" s="18">
        <v>136</v>
      </c>
      <c r="G19" s="18">
        <v>19</v>
      </c>
      <c r="H19" s="18">
        <v>316</v>
      </c>
      <c r="I19" s="18">
        <v>40</v>
      </c>
      <c r="J19" s="18">
        <v>272</v>
      </c>
      <c r="K19" s="18">
        <v>28</v>
      </c>
      <c r="L19" s="18" t="s">
        <v>32</v>
      </c>
      <c r="M19" s="18">
        <v>400</v>
      </c>
      <c r="N19" s="18">
        <v>0.2</v>
      </c>
      <c r="O19" s="21">
        <v>23.63</v>
      </c>
      <c r="P19" s="18">
        <v>1300000</v>
      </c>
      <c r="Q19" s="16"/>
    </row>
    <row r="20" spans="1:17" x14ac:dyDescent="0.3">
      <c r="A20" s="13">
        <v>44851</v>
      </c>
      <c r="B20" s="18">
        <v>73960</v>
      </c>
      <c r="C20" s="21">
        <v>73.959999999999994</v>
      </c>
      <c r="D20" s="18">
        <v>7.37</v>
      </c>
      <c r="E20" s="18">
        <v>7.71</v>
      </c>
      <c r="F20" s="18">
        <v>123</v>
      </c>
      <c r="G20" s="18">
        <v>16</v>
      </c>
      <c r="H20" s="18">
        <v>336</v>
      </c>
      <c r="I20" s="18">
        <v>44</v>
      </c>
      <c r="J20" s="18">
        <v>283</v>
      </c>
      <c r="K20" s="18">
        <v>29</v>
      </c>
      <c r="L20" s="18" t="s">
        <v>32</v>
      </c>
      <c r="M20" s="18">
        <v>500</v>
      </c>
      <c r="N20" s="18">
        <v>0.3</v>
      </c>
      <c r="O20" s="21">
        <v>23.57</v>
      </c>
      <c r="P20" s="18">
        <v>1400000</v>
      </c>
      <c r="Q20" s="16"/>
    </row>
    <row r="21" spans="1:17" x14ac:dyDescent="0.3">
      <c r="A21" s="13">
        <v>44852</v>
      </c>
      <c r="B21" s="18">
        <v>73270</v>
      </c>
      <c r="C21" s="21">
        <v>73.27</v>
      </c>
      <c r="D21" s="18">
        <v>7.49</v>
      </c>
      <c r="E21" s="18">
        <v>7.81</v>
      </c>
      <c r="F21" s="18">
        <v>130</v>
      </c>
      <c r="G21" s="18">
        <v>18</v>
      </c>
      <c r="H21" s="18">
        <v>340</v>
      </c>
      <c r="I21" s="18">
        <v>48</v>
      </c>
      <c r="J21" s="18">
        <v>276</v>
      </c>
      <c r="K21" s="18">
        <v>27</v>
      </c>
      <c r="L21" s="18" t="s">
        <v>32</v>
      </c>
      <c r="M21" s="18">
        <v>500</v>
      </c>
      <c r="N21" s="18">
        <v>0.2</v>
      </c>
      <c r="O21" s="21">
        <v>22.25</v>
      </c>
      <c r="P21" s="18">
        <v>1700000</v>
      </c>
      <c r="Q21" s="16"/>
    </row>
    <row r="22" spans="1:17" x14ac:dyDescent="0.3">
      <c r="A22" s="13">
        <v>44853</v>
      </c>
      <c r="B22" s="18">
        <v>70820</v>
      </c>
      <c r="C22" s="21">
        <v>70.819999999999993</v>
      </c>
      <c r="D22" s="18">
        <v>7.37</v>
      </c>
      <c r="E22" s="18">
        <v>7.75</v>
      </c>
      <c r="F22" s="18">
        <v>136</v>
      </c>
      <c r="G22" s="18">
        <v>17</v>
      </c>
      <c r="H22" s="18">
        <v>344</v>
      </c>
      <c r="I22" s="18">
        <v>44</v>
      </c>
      <c r="J22" s="18">
        <v>312</v>
      </c>
      <c r="K22" s="18">
        <v>26</v>
      </c>
      <c r="L22" s="18" t="s">
        <v>32</v>
      </c>
      <c r="M22" s="18">
        <v>600</v>
      </c>
      <c r="N22" s="18">
        <v>0.3</v>
      </c>
      <c r="O22" s="21">
        <v>24.67</v>
      </c>
      <c r="P22" s="18">
        <v>1300000</v>
      </c>
      <c r="Q22" s="16"/>
    </row>
    <row r="23" spans="1:17" x14ac:dyDescent="0.3">
      <c r="A23" s="13">
        <v>44854</v>
      </c>
      <c r="B23" s="18">
        <v>68220</v>
      </c>
      <c r="C23" s="21">
        <v>68.22</v>
      </c>
      <c r="D23" s="18">
        <v>7.42</v>
      </c>
      <c r="E23" s="18">
        <v>7.73</v>
      </c>
      <c r="F23" s="18">
        <v>123</v>
      </c>
      <c r="G23" s="18">
        <v>18</v>
      </c>
      <c r="H23" s="18">
        <v>344</v>
      </c>
      <c r="I23" s="18">
        <v>40</v>
      </c>
      <c r="J23" s="18">
        <v>284</v>
      </c>
      <c r="K23" s="18">
        <v>24</v>
      </c>
      <c r="L23" s="18" t="s">
        <v>32</v>
      </c>
      <c r="M23" s="18">
        <v>400</v>
      </c>
      <c r="N23" s="18">
        <v>0.2</v>
      </c>
      <c r="O23" s="21">
        <v>22.8</v>
      </c>
      <c r="P23" s="18">
        <v>1400000</v>
      </c>
      <c r="Q23" s="16"/>
    </row>
    <row r="24" spans="1:17" x14ac:dyDescent="0.3">
      <c r="A24" s="13">
        <v>44855</v>
      </c>
      <c r="B24" s="18">
        <v>69320</v>
      </c>
      <c r="C24" s="21">
        <v>69.319999999999993</v>
      </c>
      <c r="D24" s="18">
        <v>7.38</v>
      </c>
      <c r="E24" s="18">
        <v>7.71</v>
      </c>
      <c r="F24" s="18">
        <v>130</v>
      </c>
      <c r="G24" s="18">
        <v>16</v>
      </c>
      <c r="H24" s="18">
        <v>336</v>
      </c>
      <c r="I24" s="18">
        <v>40</v>
      </c>
      <c r="J24" s="18">
        <v>293</v>
      </c>
      <c r="K24" s="18">
        <v>25</v>
      </c>
      <c r="L24" s="18" t="s">
        <v>32</v>
      </c>
      <c r="M24" s="18">
        <v>500</v>
      </c>
      <c r="N24" s="18">
        <v>0.2</v>
      </c>
      <c r="O24" s="21">
        <v>24.02</v>
      </c>
      <c r="P24" s="18">
        <v>1700000</v>
      </c>
      <c r="Q24" s="16"/>
    </row>
    <row r="25" spans="1:17" x14ac:dyDescent="0.3">
      <c r="A25" s="13">
        <v>44856</v>
      </c>
      <c r="B25" s="18">
        <v>75840</v>
      </c>
      <c r="C25" s="21">
        <v>75.84</v>
      </c>
      <c r="D25" s="18">
        <v>7.43</v>
      </c>
      <c r="E25" s="18">
        <v>7.75</v>
      </c>
      <c r="F25" s="18">
        <v>126</v>
      </c>
      <c r="G25" s="18">
        <v>17</v>
      </c>
      <c r="H25" s="18">
        <v>316</v>
      </c>
      <c r="I25" s="18">
        <v>36</v>
      </c>
      <c r="J25" s="18">
        <v>287</v>
      </c>
      <c r="K25" s="18">
        <v>24</v>
      </c>
      <c r="L25" s="18" t="s">
        <v>32</v>
      </c>
      <c r="M25" s="18">
        <v>600</v>
      </c>
      <c r="N25" s="18">
        <v>0.3</v>
      </c>
      <c r="O25" s="21">
        <v>23.21</v>
      </c>
      <c r="P25" s="18">
        <v>1400000</v>
      </c>
      <c r="Q25" s="16"/>
    </row>
    <row r="26" spans="1:17" x14ac:dyDescent="0.3">
      <c r="A26" s="13">
        <v>44857</v>
      </c>
      <c r="B26" s="18">
        <v>79590</v>
      </c>
      <c r="C26" s="21">
        <v>79.59</v>
      </c>
      <c r="D26" s="18">
        <v>7.39</v>
      </c>
      <c r="E26" s="18">
        <v>7.79</v>
      </c>
      <c r="F26" s="18">
        <v>130</v>
      </c>
      <c r="G26" s="18">
        <v>18</v>
      </c>
      <c r="H26" s="18">
        <v>312</v>
      </c>
      <c r="I26" s="18">
        <v>40</v>
      </c>
      <c r="J26" s="18">
        <v>272</v>
      </c>
      <c r="K26" s="18">
        <v>26</v>
      </c>
      <c r="L26" s="18" t="s">
        <v>32</v>
      </c>
      <c r="M26" s="18">
        <v>400</v>
      </c>
      <c r="N26" s="18">
        <v>0.3</v>
      </c>
      <c r="O26" s="21">
        <v>23.8</v>
      </c>
      <c r="P26" s="18">
        <v>1300000</v>
      </c>
      <c r="Q26" s="16"/>
    </row>
    <row r="27" spans="1:17" x14ac:dyDescent="0.3">
      <c r="A27" s="13">
        <v>44858</v>
      </c>
      <c r="B27" s="18">
        <v>76010</v>
      </c>
      <c r="C27" s="21">
        <v>76.010000000000005</v>
      </c>
      <c r="D27" s="18">
        <v>7.35</v>
      </c>
      <c r="E27" s="18">
        <v>7.75</v>
      </c>
      <c r="F27" s="18">
        <v>146</v>
      </c>
      <c r="G27" s="18">
        <v>16</v>
      </c>
      <c r="H27" s="18">
        <v>340</v>
      </c>
      <c r="I27" s="18">
        <v>44</v>
      </c>
      <c r="J27" s="18">
        <v>308</v>
      </c>
      <c r="K27" s="18">
        <v>29</v>
      </c>
      <c r="L27" s="18" t="s">
        <v>32</v>
      </c>
      <c r="M27" s="18">
        <v>500</v>
      </c>
      <c r="N27" s="18">
        <v>0.2</v>
      </c>
      <c r="O27" s="21">
        <v>23.98</v>
      </c>
      <c r="P27" s="18">
        <v>1400000</v>
      </c>
      <c r="Q27" s="16"/>
    </row>
    <row r="28" spans="1:17" x14ac:dyDescent="0.3">
      <c r="A28" s="13">
        <v>44859</v>
      </c>
      <c r="B28" s="18">
        <v>74630</v>
      </c>
      <c r="C28" s="21">
        <v>74.63</v>
      </c>
      <c r="D28" s="18">
        <v>7.41</v>
      </c>
      <c r="E28" s="18">
        <v>7.78</v>
      </c>
      <c r="F28" s="18">
        <v>133</v>
      </c>
      <c r="G28" s="18">
        <v>17</v>
      </c>
      <c r="H28" s="18">
        <v>324</v>
      </c>
      <c r="I28" s="18">
        <v>40</v>
      </c>
      <c r="J28" s="18">
        <v>269</v>
      </c>
      <c r="K28" s="18">
        <v>28</v>
      </c>
      <c r="L28" s="18" t="s">
        <v>32</v>
      </c>
      <c r="M28" s="18">
        <v>400</v>
      </c>
      <c r="N28" s="18">
        <v>0.2</v>
      </c>
      <c r="O28" s="21">
        <v>23.21</v>
      </c>
      <c r="P28" s="18">
        <v>1400000</v>
      </c>
      <c r="Q28" s="16"/>
    </row>
    <row r="29" spans="1:17" x14ac:dyDescent="0.3">
      <c r="A29" s="13">
        <v>44860</v>
      </c>
      <c r="B29" s="18">
        <v>75990</v>
      </c>
      <c r="C29" s="21">
        <v>75.989999999999995</v>
      </c>
      <c r="D29" s="18">
        <v>7.38</v>
      </c>
      <c r="E29" s="18">
        <v>7.73</v>
      </c>
      <c r="F29" s="18">
        <v>139</v>
      </c>
      <c r="G29" s="18">
        <v>16</v>
      </c>
      <c r="H29" s="18">
        <v>316</v>
      </c>
      <c r="I29" s="18">
        <v>40</v>
      </c>
      <c r="J29" s="18">
        <v>267</v>
      </c>
      <c r="K29" s="18">
        <v>24</v>
      </c>
      <c r="L29" s="18" t="s">
        <v>32</v>
      </c>
      <c r="M29" s="18">
        <v>600</v>
      </c>
      <c r="N29" s="18">
        <v>0.3</v>
      </c>
      <c r="O29" s="21">
        <v>22.69</v>
      </c>
      <c r="P29" s="18">
        <v>1700000</v>
      </c>
      <c r="Q29" s="16"/>
    </row>
    <row r="30" spans="1:17" x14ac:dyDescent="0.3">
      <c r="A30" s="13">
        <v>44861</v>
      </c>
      <c r="B30" s="18">
        <v>75380</v>
      </c>
      <c r="C30" s="21">
        <v>75.38</v>
      </c>
      <c r="D30" s="18">
        <v>7.47</v>
      </c>
      <c r="E30" s="18">
        <v>7.79</v>
      </c>
      <c r="F30" s="18">
        <v>130</v>
      </c>
      <c r="G30" s="18">
        <v>17</v>
      </c>
      <c r="H30" s="18">
        <v>328</v>
      </c>
      <c r="I30" s="18">
        <v>36</v>
      </c>
      <c r="J30" s="18">
        <v>265</v>
      </c>
      <c r="K30" s="18">
        <v>23</v>
      </c>
      <c r="L30" s="18" t="s">
        <v>32</v>
      </c>
      <c r="M30" s="18">
        <v>400</v>
      </c>
      <c r="N30" s="18">
        <v>0.3</v>
      </c>
      <c r="O30" s="21">
        <v>23.72</v>
      </c>
      <c r="P30" s="18">
        <v>1300000</v>
      </c>
      <c r="Q30" s="16"/>
    </row>
    <row r="31" spans="1:17" x14ac:dyDescent="0.3">
      <c r="A31" s="13">
        <v>44862</v>
      </c>
      <c r="B31" s="18">
        <v>75140</v>
      </c>
      <c r="C31" s="21">
        <v>75.14</v>
      </c>
      <c r="D31" s="18">
        <v>7.31</v>
      </c>
      <c r="E31" s="18">
        <v>7.75</v>
      </c>
      <c r="F31" s="18">
        <v>126</v>
      </c>
      <c r="G31" s="18">
        <v>18</v>
      </c>
      <c r="H31" s="18">
        <v>332</v>
      </c>
      <c r="I31" s="18">
        <v>44</v>
      </c>
      <c r="J31" s="18">
        <v>297</v>
      </c>
      <c r="K31" s="18">
        <v>24</v>
      </c>
      <c r="L31" s="18" t="s">
        <v>32</v>
      </c>
      <c r="M31" s="18">
        <v>500</v>
      </c>
      <c r="N31" s="18">
        <v>0.2</v>
      </c>
      <c r="O31" s="21">
        <v>24.99</v>
      </c>
      <c r="P31" s="18">
        <v>1700000</v>
      </c>
      <c r="Q31" s="16"/>
    </row>
    <row r="32" spans="1:17" x14ac:dyDescent="0.3">
      <c r="A32" s="13">
        <v>44863</v>
      </c>
      <c r="B32" s="18">
        <v>74890</v>
      </c>
      <c r="C32" s="21">
        <v>74.89</v>
      </c>
      <c r="D32" s="18">
        <v>7.46</v>
      </c>
      <c r="E32" s="18">
        <v>7.74</v>
      </c>
      <c r="F32" s="18">
        <v>133</v>
      </c>
      <c r="G32" s="18">
        <v>19</v>
      </c>
      <c r="H32" s="18">
        <v>336</v>
      </c>
      <c r="I32" s="18">
        <v>40</v>
      </c>
      <c r="J32" s="18">
        <v>273</v>
      </c>
      <c r="K32" s="18">
        <v>25</v>
      </c>
      <c r="L32" s="18" t="s">
        <v>32</v>
      </c>
      <c r="M32" s="18">
        <v>700</v>
      </c>
      <c r="N32" s="18">
        <v>0.2</v>
      </c>
      <c r="O32" s="21">
        <v>23.8</v>
      </c>
      <c r="P32" s="18">
        <v>1400000</v>
      </c>
      <c r="Q32" s="16"/>
    </row>
    <row r="33" spans="1:18" x14ac:dyDescent="0.3">
      <c r="A33" s="13">
        <v>44864</v>
      </c>
      <c r="B33" s="18">
        <v>71740</v>
      </c>
      <c r="C33" s="21">
        <v>71.739999999999995</v>
      </c>
      <c r="D33" s="18">
        <v>7.37</v>
      </c>
      <c r="E33" s="18">
        <v>7.72</v>
      </c>
      <c r="F33" s="18">
        <v>146</v>
      </c>
      <c r="G33" s="18">
        <v>17</v>
      </c>
      <c r="H33" s="18">
        <v>344</v>
      </c>
      <c r="I33" s="18">
        <v>44</v>
      </c>
      <c r="J33" s="18">
        <v>267</v>
      </c>
      <c r="K33" s="18">
        <v>24</v>
      </c>
      <c r="L33" s="18" t="s">
        <v>32</v>
      </c>
      <c r="M33" s="18">
        <v>600</v>
      </c>
      <c r="N33" s="18">
        <v>0.3</v>
      </c>
      <c r="O33" s="21">
        <v>22.8</v>
      </c>
      <c r="P33" s="18">
        <v>1700000</v>
      </c>
      <c r="Q33" s="16"/>
    </row>
    <row r="34" spans="1:18" ht="15" thickBot="1" x14ac:dyDescent="0.35">
      <c r="A34" s="13">
        <v>44865</v>
      </c>
      <c r="B34" s="18">
        <v>73920</v>
      </c>
      <c r="C34" s="21">
        <v>73.92</v>
      </c>
      <c r="D34" s="18">
        <v>7.48</v>
      </c>
      <c r="E34" s="18">
        <v>7.73</v>
      </c>
      <c r="F34" s="18">
        <v>130</v>
      </c>
      <c r="G34" s="18">
        <v>19</v>
      </c>
      <c r="H34" s="18">
        <v>332</v>
      </c>
      <c r="I34" s="18">
        <v>40</v>
      </c>
      <c r="J34" s="18">
        <v>295</v>
      </c>
      <c r="K34" s="18">
        <v>23</v>
      </c>
      <c r="L34" s="18" t="s">
        <v>32</v>
      </c>
      <c r="M34" s="18">
        <v>500</v>
      </c>
      <c r="N34" s="18">
        <v>0.2</v>
      </c>
      <c r="O34" s="21">
        <v>24.85</v>
      </c>
      <c r="P34" s="18">
        <v>1400000</v>
      </c>
      <c r="Q34" s="16"/>
    </row>
    <row r="35" spans="1:18" ht="15" thickBot="1" x14ac:dyDescent="0.35">
      <c r="A35" s="11" t="s">
        <v>27</v>
      </c>
      <c r="B35" s="12">
        <f>AVERAGE(B4:B34)</f>
        <v>74234.193548387091</v>
      </c>
      <c r="C35" s="12">
        <f t="shared" ref="C35:P35" si="0">AVERAGE(C4:C34)</f>
        <v>74.20193548387094</v>
      </c>
      <c r="D35" s="12">
        <f t="shared" si="0"/>
        <v>7.3906451612903217</v>
      </c>
      <c r="E35" s="12">
        <f t="shared" si="0"/>
        <v>7.7341935483870961</v>
      </c>
      <c r="F35" s="12">
        <f t="shared" si="0"/>
        <v>130.54838709677421</v>
      </c>
      <c r="G35" s="12">
        <f t="shared" si="0"/>
        <v>17</v>
      </c>
      <c r="H35" s="12">
        <f t="shared" si="0"/>
        <v>328.64516129032256</v>
      </c>
      <c r="I35" s="12">
        <f t="shared" si="0"/>
        <v>41.41935483870968</v>
      </c>
      <c r="J35" s="12">
        <f t="shared" si="0"/>
        <v>287.58064516129031</v>
      </c>
      <c r="K35" s="12">
        <f t="shared" si="0"/>
        <v>25.548387096774192</v>
      </c>
      <c r="L35" s="12" t="s">
        <v>32</v>
      </c>
      <c r="M35" s="12">
        <f t="shared" si="0"/>
        <v>516.12903225806451</v>
      </c>
      <c r="N35" s="12">
        <f t="shared" si="0"/>
        <v>0.24193548387096778</v>
      </c>
      <c r="O35" s="12">
        <f t="shared" si="0"/>
        <v>23.603225806451615</v>
      </c>
      <c r="P35" s="12">
        <f t="shared" si="0"/>
        <v>1470967.7419354839</v>
      </c>
      <c r="Q35" s="19"/>
    </row>
    <row r="36" spans="1:18" x14ac:dyDescent="0.3">
      <c r="C36" s="24">
        <f>SUM(C4:C34)</f>
        <v>2300.2599999999993</v>
      </c>
    </row>
    <row r="37" spans="1:18" x14ac:dyDescent="0.3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8" x14ac:dyDescent="0.3">
      <c r="A38" s="14"/>
    </row>
    <row r="39" spans="1:18" x14ac:dyDescent="0.3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1" spans="1:18" ht="40.799999999999997" customHeight="1" x14ac:dyDescent="0.3">
      <c r="A41" s="50" t="s">
        <v>28</v>
      </c>
      <c r="B41" s="50"/>
      <c r="C41" s="50" t="s">
        <v>29</v>
      </c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</row>
    <row r="43" spans="1:18" x14ac:dyDescent="0.3">
      <c r="A43" s="14" t="s">
        <v>30</v>
      </c>
      <c r="B43" s="15">
        <f>MIN(B4:B34)</f>
        <v>65700</v>
      </c>
      <c r="C43" s="15">
        <f>MIN(C4:C34)</f>
        <v>65.7</v>
      </c>
      <c r="D43" s="15">
        <f t="shared" ref="D43:K43" si="1">MIN(D4:D34)</f>
        <v>7.28</v>
      </c>
      <c r="E43" s="15">
        <f t="shared" si="1"/>
        <v>7.62</v>
      </c>
      <c r="F43" s="15">
        <f t="shared" si="1"/>
        <v>119</v>
      </c>
      <c r="G43" s="15">
        <f t="shared" si="1"/>
        <v>14</v>
      </c>
      <c r="H43" s="15">
        <f t="shared" si="1"/>
        <v>312</v>
      </c>
      <c r="I43" s="15">
        <f t="shared" si="1"/>
        <v>36</v>
      </c>
      <c r="J43" s="15">
        <f t="shared" si="1"/>
        <v>265</v>
      </c>
      <c r="K43" s="15">
        <f t="shared" si="1"/>
        <v>22</v>
      </c>
      <c r="L43" s="15"/>
      <c r="M43" s="15">
        <f t="shared" ref="M43:P43" si="2">MIN(M4:M34)</f>
        <v>400</v>
      </c>
      <c r="N43" s="15">
        <f t="shared" si="2"/>
        <v>0.2</v>
      </c>
      <c r="O43" s="15">
        <f t="shared" si="2"/>
        <v>21.85</v>
      </c>
      <c r="P43" s="15">
        <f t="shared" si="2"/>
        <v>1300000</v>
      </c>
      <c r="Q43" s="15"/>
      <c r="R43" s="15"/>
    </row>
    <row r="44" spans="1:18" x14ac:dyDescent="0.3">
      <c r="A44" s="14"/>
    </row>
    <row r="45" spans="1:18" x14ac:dyDescent="0.3">
      <c r="A45" s="14" t="s">
        <v>31</v>
      </c>
      <c r="B45" s="15">
        <f>MAX(B4:B34)</f>
        <v>80470</v>
      </c>
      <c r="C45" s="15">
        <f>MAX(C4:C34)</f>
        <v>80.47</v>
      </c>
      <c r="D45" s="15">
        <f t="shared" ref="D45:K45" si="3">MAX(D4:D34)</f>
        <v>7.51</v>
      </c>
      <c r="E45" s="15">
        <f t="shared" si="3"/>
        <v>7.81</v>
      </c>
      <c r="F45" s="15">
        <f t="shared" si="3"/>
        <v>146</v>
      </c>
      <c r="G45" s="15">
        <f t="shared" si="3"/>
        <v>19</v>
      </c>
      <c r="H45" s="15">
        <f t="shared" si="3"/>
        <v>344</v>
      </c>
      <c r="I45" s="15">
        <f t="shared" si="3"/>
        <v>48</v>
      </c>
      <c r="J45" s="15">
        <f t="shared" si="3"/>
        <v>312</v>
      </c>
      <c r="K45" s="15">
        <f t="shared" si="3"/>
        <v>29</v>
      </c>
      <c r="L45" s="15"/>
      <c r="M45" s="15">
        <f t="shared" ref="M45:P45" si="4">MAX(M4:M34)</f>
        <v>700</v>
      </c>
      <c r="N45" s="15">
        <f t="shared" si="4"/>
        <v>0.3</v>
      </c>
      <c r="O45" s="15">
        <f t="shared" si="4"/>
        <v>25.81</v>
      </c>
      <c r="P45" s="15">
        <f t="shared" si="4"/>
        <v>1700000</v>
      </c>
      <c r="Q45" s="15"/>
      <c r="R45" s="15"/>
    </row>
  </sheetData>
  <mergeCells count="12">
    <mergeCell ref="C41:Q41"/>
    <mergeCell ref="A41:B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Naini-1</vt:lpstr>
      <vt:lpstr>Rajapur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2024-08-02T12:52:15Z</dcterms:modified>
</cp:coreProperties>
</file>