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F3CDF5FD-FBA1-4FBA-9924-60553DFD7DB9}" xr6:coauthVersionLast="47" xr6:coauthVersionMax="47" xr10:uidLastSave="{00000000-0000-0000-0000-000000000000}"/>
  <bookViews>
    <workbookView xWindow="-108" yWindow="-108" windowWidth="23256" windowHeight="12576" activeTab="1" xr2:uid="{00000000-000D-0000-FFFF-FFFF00000000}"/>
  </bookViews>
  <sheets>
    <sheet name="Naini-1" sheetId="1" r:id="rId1"/>
    <sheet name="Rajapu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 l="1"/>
  <c r="C36" i="2"/>
  <c r="B7" i="2" l="1"/>
  <c r="B8" i="2"/>
  <c r="B9" i="2"/>
  <c r="B10" i="2"/>
  <c r="B11" i="2"/>
  <c r="B12" i="2"/>
  <c r="B13" i="2"/>
  <c r="B14" i="2"/>
  <c r="B15" i="2"/>
  <c r="B16" i="2"/>
  <c r="B17" i="2"/>
  <c r="B18" i="2"/>
  <c r="B19" i="2"/>
  <c r="B20" i="2"/>
  <c r="B21" i="2"/>
  <c r="B22" i="2"/>
  <c r="B23" i="2"/>
  <c r="B24" i="2"/>
  <c r="B25" i="2"/>
  <c r="B26" i="2"/>
  <c r="B27" i="2"/>
  <c r="B28" i="2"/>
  <c r="B29" i="2"/>
  <c r="B30" i="2"/>
  <c r="B31" i="2"/>
  <c r="B32" i="2"/>
  <c r="B33" i="2"/>
  <c r="B34" i="2"/>
  <c r="B17" i="1" l="1"/>
  <c r="B16" i="1"/>
  <c r="B35" i="1"/>
  <c r="B34" i="1"/>
  <c r="B33" i="1"/>
  <c r="B32" i="1"/>
  <c r="B31" i="1"/>
  <c r="B30" i="1"/>
  <c r="B29" i="1"/>
  <c r="B28" i="1" l="1"/>
  <c r="B27" i="1"/>
  <c r="B26" i="1"/>
  <c r="B25" i="1"/>
  <c r="B24" i="1"/>
  <c r="B23" i="1"/>
  <c r="B22" i="1"/>
  <c r="B21" i="1"/>
  <c r="B20" i="1" l="1"/>
  <c r="B19" i="1"/>
  <c r="B18" i="1" l="1"/>
  <c r="B15" i="1"/>
  <c r="B14" i="1"/>
  <c r="B13" i="1"/>
  <c r="B8" i="1" l="1"/>
  <c r="B9" i="1"/>
  <c r="B10" i="1"/>
  <c r="B11" i="1"/>
  <c r="B12" i="1"/>
  <c r="B5" i="2"/>
  <c r="B6" i="2"/>
  <c r="B4" i="2"/>
  <c r="B6" i="1"/>
  <c r="B7" i="1"/>
  <c r="B5" i="1"/>
  <c r="B43" i="2" l="1"/>
  <c r="C43" i="1"/>
  <c r="D43" i="1"/>
  <c r="E43" i="1"/>
  <c r="F43" i="1"/>
  <c r="G43" i="1"/>
  <c r="H43" i="1"/>
  <c r="I43" i="1"/>
  <c r="J43" i="1"/>
  <c r="K43" i="1"/>
  <c r="M43" i="1"/>
  <c r="N43" i="1"/>
  <c r="O43" i="1"/>
  <c r="P43" i="1"/>
  <c r="C45" i="1"/>
  <c r="D45" i="1"/>
  <c r="E45" i="1"/>
  <c r="F45" i="1"/>
  <c r="G45" i="1"/>
  <c r="H45" i="1"/>
  <c r="I45" i="1"/>
  <c r="J45" i="1"/>
  <c r="K45" i="1"/>
  <c r="M45" i="1"/>
  <c r="N45" i="1"/>
  <c r="O45" i="1"/>
  <c r="P45" i="1"/>
  <c r="B45" i="1"/>
  <c r="B43" i="1"/>
  <c r="C36" i="1"/>
  <c r="D36" i="1"/>
  <c r="E36" i="1"/>
  <c r="F36" i="1"/>
  <c r="G36" i="1"/>
  <c r="H36" i="1"/>
  <c r="I36" i="1"/>
  <c r="J36" i="1"/>
  <c r="K36" i="1"/>
  <c r="M36" i="1"/>
  <c r="N36" i="1"/>
  <c r="O36" i="1"/>
  <c r="P36" i="1"/>
  <c r="B36" i="1"/>
  <c r="C35" i="2"/>
  <c r="D35" i="2"/>
  <c r="E35" i="2"/>
  <c r="F35" i="2"/>
  <c r="G35" i="2"/>
  <c r="H35" i="2"/>
  <c r="I35" i="2"/>
  <c r="J35" i="2"/>
  <c r="K35" i="2"/>
  <c r="M35" i="2"/>
  <c r="N35" i="2"/>
  <c r="O35" i="2"/>
  <c r="P35" i="2"/>
  <c r="B35" i="2"/>
  <c r="M43" i="2"/>
  <c r="N43" i="2"/>
  <c r="O43" i="2"/>
  <c r="P43" i="2"/>
  <c r="M45" i="2"/>
  <c r="N45" i="2"/>
  <c r="O45" i="2"/>
  <c r="P45" i="2"/>
  <c r="K45" i="2"/>
  <c r="J45" i="2"/>
  <c r="I45" i="2"/>
  <c r="H45" i="2"/>
  <c r="G45" i="2"/>
  <c r="F45" i="2"/>
  <c r="E45" i="2"/>
  <c r="D45" i="2"/>
  <c r="C45" i="2"/>
  <c r="K43" i="2"/>
  <c r="J43" i="2"/>
  <c r="I43" i="2"/>
  <c r="H43" i="2"/>
  <c r="G43" i="2"/>
  <c r="F43" i="2"/>
  <c r="E43" i="2"/>
  <c r="D43" i="2"/>
  <c r="C43" i="2"/>
  <c r="B45" i="2" l="1"/>
</calcChain>
</file>

<file path=xl/sharedStrings.xml><?xml version="1.0" encoding="utf-8"?>
<sst xmlns="http://schemas.openxmlformats.org/spreadsheetml/2006/main" count="142" uniqueCount="39">
  <si>
    <r>
      <rPr>
        <b/>
        <u/>
        <sz val="26"/>
        <color rgb="FF1F3864"/>
        <rFont val="Arial"/>
        <family val="2"/>
      </rPr>
      <t>Naini-I STP, 80 MLD STP at Prayagraj</t>
    </r>
    <r>
      <rPr>
        <b/>
        <u/>
        <sz val="24"/>
        <color rgb="FF1F3864"/>
        <rFont val="Arial"/>
        <family val="2"/>
      </rPr>
      <t xml:space="preserve">
</t>
    </r>
    <r>
      <rPr>
        <b/>
        <u/>
        <sz val="22"/>
        <color rgb="FF1F3864"/>
        <rFont val="Arial"/>
        <family val="2"/>
      </rPr>
      <t xml:space="preserve"> INLET FLOW &amp; QUALITY REPORT</t>
    </r>
  </si>
  <si>
    <t>Date</t>
  </si>
  <si>
    <t>Daily Feed Quantity  
MLD
(Design-
80 MLD)</t>
  </si>
  <si>
    <t>pH</t>
  </si>
  <si>
    <t>BOD (mg/l)</t>
  </si>
  <si>
    <t>COD (mg/l)</t>
  </si>
  <si>
    <t>TSS  (mg/l)</t>
  </si>
  <si>
    <t xml:space="preserve">FECAL COLIFORM </t>
  </si>
  <si>
    <t xml:space="preserve">FRC </t>
  </si>
  <si>
    <t>DEWATERED SLUDGE</t>
  </si>
  <si>
    <t>REMARKS</t>
  </si>
  <si>
    <t>M3</t>
  </si>
  <si>
    <t>MLD</t>
  </si>
  <si>
    <t>Inlet pH 
(Design- &lt;9)</t>
  </si>
  <si>
    <t>Inlet BOD 
(Design- &lt;250 mg/l)</t>
  </si>
  <si>
    <t>Final
BOD (Design - &lt;30 mg/l)</t>
  </si>
  <si>
    <t>Inlet COD
 (Design- &lt;500 mg/l)</t>
  </si>
  <si>
    <t>Final COD (Design  - &lt;50 mg/l)</t>
  </si>
  <si>
    <t>Inlet TSS
 (Design- &lt;500 mg/l)</t>
  </si>
  <si>
    <t>FinalTSS (Design  - &lt;50 mg/l)</t>
  </si>
  <si>
    <r>
      <t>Inlet (Design - NA</t>
    </r>
    <r>
      <rPr>
        <b/>
        <sz val="9"/>
        <color rgb="FF1F3864"/>
        <rFont val="Calibri"/>
        <family val="2"/>
      </rPr>
      <t>)</t>
    </r>
  </si>
  <si>
    <t>Final (Design - &lt;1000 MPN/100 ml)</t>
  </si>
  <si>
    <t>Final (Design - 0.2 mg/l)</t>
  </si>
  <si>
    <t>Outlet Concentration
(&gt;20%)</t>
  </si>
  <si>
    <t>Fecal Coliform
(20,00,000 MPN/gTS)</t>
  </si>
  <si>
    <t>Daily Feed Quantity  
MLD
(Design-
60 MLD)</t>
  </si>
  <si>
    <t>Final
pH (Design- 6.5 to 9.0)</t>
  </si>
  <si>
    <t>Rajapur STP, 60 MLD STP at Prayagraj
 INLET FLOW &amp; QUALITY REPORT</t>
  </si>
  <si>
    <t>Average</t>
  </si>
  <si>
    <t>Source:</t>
  </si>
  <si>
    <t>Logbook of Labarotory at Sewage Treament Plant</t>
  </si>
  <si>
    <t>Min</t>
  </si>
  <si>
    <t>Max</t>
  </si>
  <si>
    <t>NA</t>
  </si>
  <si>
    <t xml:space="preserve"> </t>
  </si>
  <si>
    <t>-</t>
  </si>
  <si>
    <t>Naini-I STP was shutdown from 12:05 AM on 30.12.2023 for replacement of flowmeter in outlet line of STP. Subsequently, Gaughat MPS &amp; Chacharnalla SPS were also shutdown.</t>
  </si>
  <si>
    <t>Naini-I STP was started at 12:00 PM with single pump from Gaughat MPS for supplying water for irrigation purpose only as shutdown work was not completed. Chacharnalla SPS was not started. Since the effluent was not taken into CCT, chlorine dosing was not started and fecal coliform of elluent was not tested.</t>
  </si>
  <si>
    <t>100% operations of Naini-I STP was started at 3:00 PM on 04.01.2024. Subsequently, Gaughat MPS &amp; Chacharnalla SPS were also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</si>
</sst>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24"/>
      <color rgb="FF1F3864"/>
      <name val="Arial"/>
      <family val="2"/>
    </font>
    <font>
      <b/>
      <u/>
      <sz val="26"/>
      <color rgb="FF1F3864"/>
      <name val="Arial"/>
      <family val="2"/>
    </font>
    <font>
      <b/>
      <u/>
      <sz val="22"/>
      <color rgb="FF1F3864"/>
      <name val="Arial"/>
      <family val="2"/>
    </font>
    <font>
      <sz val="11"/>
      <name val="Calibri"/>
      <family val="2"/>
    </font>
    <font>
      <b/>
      <sz val="12"/>
      <color rgb="FF1F3864"/>
      <name val="Arial"/>
      <family val="2"/>
    </font>
    <font>
      <sz val="12"/>
      <name val="Calibri"/>
      <family val="2"/>
    </font>
    <font>
      <b/>
      <sz val="12"/>
      <name val="Arial"/>
      <family val="2"/>
    </font>
    <font>
      <b/>
      <sz val="14"/>
      <color rgb="FF1F3864"/>
      <name val="Arial"/>
      <family val="2"/>
    </font>
    <font>
      <b/>
      <sz val="14"/>
      <name val="Arial"/>
      <family val="2"/>
    </font>
    <font>
      <b/>
      <sz val="10"/>
      <color rgb="FF1F3864"/>
      <name val="Arial"/>
      <family val="2"/>
    </font>
    <font>
      <b/>
      <sz val="9"/>
      <color rgb="FF1F3864"/>
      <name val="Calibri"/>
      <family val="2"/>
    </font>
    <font>
      <b/>
      <sz val="11"/>
      <color theme="1"/>
      <name val="Calibri"/>
      <family val="2"/>
      <scheme val="minor"/>
    </font>
    <font>
      <sz val="10"/>
      <color rgb="FF000000"/>
      <name val="Arial"/>
      <family val="2"/>
    </font>
    <font>
      <b/>
      <sz val="10"/>
      <color rgb="FF000000"/>
      <name val="Arial"/>
      <family val="2"/>
    </font>
    <font>
      <sz val="10"/>
      <color theme="1"/>
      <name val="Arial"/>
      <family val="2"/>
    </font>
    <font>
      <b/>
      <sz val="14"/>
      <color theme="1"/>
      <name val="Calibri"/>
      <family val="2"/>
      <scheme val="minor"/>
    </font>
  </fonts>
  <fills count="15">
    <fill>
      <patternFill patternType="none"/>
    </fill>
    <fill>
      <patternFill patternType="gray125"/>
    </fill>
    <fill>
      <patternFill patternType="solid">
        <fgColor rgb="FFFFE1FF"/>
        <bgColor rgb="FFFFE1FF"/>
      </patternFill>
    </fill>
    <fill>
      <patternFill patternType="solid">
        <fgColor rgb="FFFFF9E5"/>
        <bgColor rgb="FFFFF9E5"/>
      </patternFill>
    </fill>
    <fill>
      <patternFill patternType="solid">
        <fgColor rgb="FFFFBDBD"/>
        <bgColor rgb="FF66FFFF"/>
      </patternFill>
    </fill>
    <fill>
      <patternFill patternType="solid">
        <fgColor rgb="FFFFBDBD"/>
        <bgColor indexed="64"/>
      </patternFill>
    </fill>
    <fill>
      <patternFill patternType="solid">
        <fgColor rgb="FFFFFF00"/>
        <bgColor indexed="64"/>
      </patternFill>
    </fill>
    <fill>
      <patternFill patternType="solid">
        <fgColor rgb="FF66FFFF"/>
        <bgColor rgb="FF66FFFF"/>
      </patternFill>
    </fill>
    <fill>
      <patternFill patternType="solid">
        <fgColor rgb="FF00B0F0"/>
        <bgColor indexed="64"/>
      </patternFill>
    </fill>
    <fill>
      <patternFill patternType="solid">
        <fgColor rgb="FFCCFF66"/>
        <bgColor rgb="FFCCFF66"/>
      </patternFill>
    </fill>
    <fill>
      <patternFill patternType="solid">
        <fgColor rgb="FFE2EFD9"/>
        <bgColor rgb="FFE2EFD9"/>
      </patternFill>
    </fill>
    <fill>
      <patternFill patternType="solid">
        <fgColor rgb="FFFFE575"/>
        <bgColor rgb="FFFFE575"/>
      </patternFill>
    </fill>
    <fill>
      <patternFill patternType="solid">
        <fgColor rgb="FFFFFFC5"/>
        <bgColor rgb="FFFFFFC5"/>
      </patternFill>
    </fill>
    <fill>
      <patternFill patternType="solid">
        <fgColor rgb="FFFFFF00"/>
        <bgColor rgb="FF66FFFF"/>
      </patternFill>
    </fill>
    <fill>
      <patternFill patternType="solid">
        <fgColor rgb="FF00B0F0"/>
        <bgColor rgb="FFCCFF66"/>
      </patternFill>
    </fill>
  </fills>
  <borders count="3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71">
    <xf numFmtId="0" fontId="0" fillId="0" borderId="0" xfId="0"/>
    <xf numFmtId="0" fontId="5" fillId="10" borderId="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3" borderId="19" xfId="0" applyFont="1" applyFill="1" applyBorder="1" applyAlignment="1">
      <alignment horizontal="center" vertical="center" wrapText="1"/>
    </xf>
    <xf numFmtId="15" fontId="14" fillId="0" borderId="19" xfId="0" applyNumberFormat="1" applyFont="1" applyBorder="1" applyAlignment="1">
      <alignment horizontal="center" vertical="center" wrapText="1"/>
    </xf>
    <xf numFmtId="2" fontId="14" fillId="0" borderId="22" xfId="0" applyNumberFormat="1" applyFont="1" applyBorder="1" applyAlignment="1">
      <alignment horizontal="center"/>
    </xf>
    <xf numFmtId="0" fontId="15" fillId="0" borderId="18" xfId="0" applyFont="1" applyBorder="1"/>
    <xf numFmtId="0" fontId="12" fillId="0" borderId="0" xfId="0" applyFont="1" applyAlignment="1">
      <alignment horizontal="left"/>
    </xf>
    <xf numFmtId="2" fontId="0" fillId="0" borderId="0" xfId="0" applyNumberFormat="1"/>
    <xf numFmtId="2" fontId="13" fillId="0" borderId="24" xfId="0" applyNumberFormat="1" applyFont="1" applyBorder="1" applyAlignment="1">
      <alignment horizontal="left" vertical="center" wrapText="1"/>
    </xf>
    <xf numFmtId="2" fontId="14" fillId="0" borderId="22" xfId="0" applyNumberFormat="1" applyFont="1"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15" fillId="0" borderId="18" xfId="0" applyFont="1" applyBorder="1" applyAlignment="1">
      <alignment horizontal="center"/>
    </xf>
    <xf numFmtId="0" fontId="0" fillId="0" borderId="7" xfId="0" applyBorder="1" applyAlignment="1">
      <alignment horizontal="center" vertical="center"/>
    </xf>
    <xf numFmtId="2" fontId="13" fillId="0" borderId="25" xfId="0" applyNumberFormat="1" applyFont="1" applyBorder="1" applyAlignment="1">
      <alignment horizontal="center" vertical="center" wrapText="1"/>
    </xf>
    <xf numFmtId="2" fontId="13" fillId="0" borderId="21" xfId="0" applyNumberFormat="1" applyFont="1" applyBorder="1" applyAlignment="1">
      <alignment horizontal="center" vertical="center"/>
    </xf>
    <xf numFmtId="1" fontId="13" fillId="0" borderId="21" xfId="0" applyNumberFormat="1" applyFont="1" applyBorder="1" applyAlignment="1">
      <alignment horizontal="center" vertical="center"/>
    </xf>
    <xf numFmtId="1" fontId="13" fillId="0" borderId="21" xfId="0" applyNumberFormat="1" applyFont="1" applyBorder="1" applyAlignment="1">
      <alignment horizontal="center" vertical="center" wrapText="1"/>
    </xf>
    <xf numFmtId="2" fontId="0" fillId="0" borderId="21" xfId="0" applyNumberFormat="1" applyBorder="1" applyAlignment="1">
      <alignment horizontal="center" vertical="center"/>
    </xf>
    <xf numFmtId="2" fontId="13" fillId="0" borderId="10" xfId="0" applyNumberFormat="1" applyFont="1" applyBorder="1" applyAlignment="1">
      <alignment horizontal="left" vertical="center" wrapText="1"/>
    </xf>
    <xf numFmtId="0" fontId="0" fillId="0" borderId="15" xfId="0" applyBorder="1" applyAlignment="1">
      <alignment horizontal="center" vertical="center"/>
    </xf>
    <xf numFmtId="0" fontId="0" fillId="0" borderId="26" xfId="0" applyBorder="1" applyAlignment="1">
      <alignment horizontal="center" vertical="center"/>
    </xf>
    <xf numFmtId="0" fontId="0" fillId="0" borderId="21" xfId="0" quotePrefix="1" applyBorder="1" applyAlignment="1">
      <alignment horizontal="center" vertical="center"/>
    </xf>
    <xf numFmtId="2" fontId="13" fillId="0" borderId="16" xfId="0" applyNumberFormat="1" applyFont="1" applyBorder="1" applyAlignment="1">
      <alignment horizontal="left" vertical="center" wrapText="1"/>
    </xf>
    <xf numFmtId="2" fontId="13" fillId="0" borderId="28" xfId="0" applyNumberFormat="1" applyFont="1" applyBorder="1" applyAlignment="1">
      <alignment vertical="center"/>
    </xf>
    <xf numFmtId="2" fontId="13" fillId="0" borderId="24" xfId="0" applyNumberFormat="1" applyFont="1" applyBorder="1" applyAlignment="1">
      <alignment vertical="center"/>
    </xf>
    <xf numFmtId="2" fontId="0" fillId="0" borderId="7" xfId="0" applyNumberFormat="1" applyBorder="1" applyAlignment="1">
      <alignment horizontal="center" vertical="center"/>
    </xf>
    <xf numFmtId="2" fontId="0" fillId="0" borderId="23" xfId="0" applyNumberFormat="1" applyBorder="1" applyAlignment="1">
      <alignment horizontal="center" vertical="center"/>
    </xf>
    <xf numFmtId="2" fontId="0" fillId="0" borderId="15" xfId="0" applyNumberFormat="1" applyBorder="1" applyAlignment="1">
      <alignment horizontal="center" vertical="center"/>
    </xf>
    <xf numFmtId="15" fontId="13" fillId="0" borderId="21" xfId="0" applyNumberFormat="1" applyFont="1" applyBorder="1" applyAlignment="1">
      <alignment horizontal="center" vertical="center" wrapText="1"/>
    </xf>
    <xf numFmtId="0" fontId="10" fillId="7" borderId="29" xfId="0" applyFont="1" applyFill="1" applyBorder="1" applyAlignment="1">
      <alignment horizontal="center" vertical="center" wrapText="1"/>
    </xf>
    <xf numFmtId="0" fontId="10" fillId="12" borderId="15" xfId="0" applyFont="1" applyFill="1" applyBorder="1" applyAlignment="1">
      <alignment horizontal="center" vertical="center" wrapText="1"/>
    </xf>
    <xf numFmtId="15" fontId="13" fillId="0" borderId="30" xfId="0" applyNumberFormat="1" applyFont="1" applyBorder="1" applyAlignment="1">
      <alignment horizontal="center" vertical="center" wrapText="1"/>
    </xf>
    <xf numFmtId="15" fontId="13" fillId="0" borderId="31" xfId="0" applyNumberFormat="1" applyFont="1" applyBorder="1" applyAlignment="1">
      <alignment horizontal="center" vertical="center" wrapText="1"/>
    </xf>
    <xf numFmtId="15" fontId="13" fillId="0" borderId="32" xfId="0" applyNumberFormat="1" applyFont="1" applyBorder="1" applyAlignment="1">
      <alignment horizontal="center" vertical="center" wrapText="1"/>
    </xf>
    <xf numFmtId="2" fontId="0" fillId="0" borderId="0" xfId="0" applyNumberFormat="1" applyAlignment="1">
      <alignment horizontal="center"/>
    </xf>
    <xf numFmtId="2" fontId="13" fillId="0" borderId="17" xfId="0" applyNumberFormat="1" applyFont="1" applyBorder="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0" borderId="12" xfId="0" applyFont="1" applyBorder="1"/>
    <xf numFmtId="0" fontId="5" fillId="4" borderId="7" xfId="0" applyFont="1" applyFill="1" applyBorder="1" applyAlignment="1">
      <alignment horizontal="center" vertical="center" wrapText="1"/>
    </xf>
    <xf numFmtId="0" fontId="7" fillId="6" borderId="7" xfId="0" applyFont="1" applyFill="1" applyBorder="1" applyAlignment="1">
      <alignment horizontal="center" vertical="center"/>
    </xf>
    <xf numFmtId="0" fontId="8" fillId="7" borderId="9" xfId="0" applyFont="1" applyFill="1" applyBorder="1" applyAlignment="1">
      <alignment horizontal="center" vertical="center" wrapText="1"/>
    </xf>
    <xf numFmtId="0" fontId="4" fillId="0" borderId="7" xfId="0" applyFont="1" applyBorder="1"/>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8" fillId="9" borderId="7"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4" fillId="0" borderId="20" xfId="0" applyFont="1" applyBorder="1"/>
    <xf numFmtId="2" fontId="13" fillId="0" borderId="27" xfId="0" applyNumberFormat="1" applyFont="1" applyBorder="1" applyAlignment="1">
      <alignment horizontal="left" vertical="center" wrapText="1"/>
    </xf>
    <xf numFmtId="2" fontId="13" fillId="0" borderId="28" xfId="0" applyNumberFormat="1"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5" borderId="6" xfId="0" applyFont="1" applyFill="1" applyBorder="1"/>
    <xf numFmtId="0" fontId="8" fillId="7"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161925</xdr:colOff>
      <xdr:row>1</xdr:row>
      <xdr:rowOff>100965</xdr:rowOff>
    </xdr:from>
    <xdr:ext cx="809625" cy="685800"/>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161925" y="291465"/>
          <a:ext cx="809625" cy="685800"/>
        </a:xfrm>
        <a:prstGeom prst="rect">
          <a:avLst/>
        </a:prstGeom>
        <a:noFill/>
      </xdr:spPr>
    </xdr:pic>
    <xdr:clientData fLocksWithSheet="0"/>
  </xdr:oneCellAnchor>
  <xdr:twoCellAnchor editAs="oneCell">
    <xdr:from>
      <xdr:col>14</xdr:col>
      <xdr:colOff>450850</xdr:colOff>
      <xdr:row>1</xdr:row>
      <xdr:rowOff>76200</xdr:rowOff>
    </xdr:from>
    <xdr:to>
      <xdr:col>16</xdr:col>
      <xdr:colOff>1229360</xdr:colOff>
      <xdr:row>1</xdr:row>
      <xdr:rowOff>914400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9537700" y="266700"/>
          <a:ext cx="216281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100965</xdr:rowOff>
    </xdr:from>
    <xdr:ext cx="809625" cy="6858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61925" y="291465"/>
          <a:ext cx="809625" cy="685800"/>
        </a:xfrm>
        <a:prstGeom prst="rect">
          <a:avLst/>
        </a:prstGeom>
        <a:noFill/>
      </xdr:spPr>
    </xdr:pic>
    <xdr:clientData fLocksWithSheet="0"/>
  </xdr:oneCellAnchor>
  <xdr:twoCellAnchor editAs="oneCell">
    <xdr:from>
      <xdr:col>14</xdr:col>
      <xdr:colOff>533400</xdr:colOff>
      <xdr:row>0</xdr:row>
      <xdr:rowOff>125935</xdr:rowOff>
    </xdr:from>
    <xdr:to>
      <xdr:col>16</xdr:col>
      <xdr:colOff>1234440</xdr:colOff>
      <xdr:row>0</xdr:row>
      <xdr:rowOff>815340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900160" y="125935"/>
          <a:ext cx="2011680" cy="6894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45"/>
  <sheetViews>
    <sheetView zoomScale="73" workbookViewId="0">
      <selection activeCell="C37" sqref="C37"/>
    </sheetView>
  </sheetViews>
  <sheetFormatPr defaultRowHeight="14.4" x14ac:dyDescent="0.3"/>
  <cols>
    <col min="1" max="1" width="10.109375" customWidth="1"/>
    <col min="2" max="2" width="9.5546875" bestFit="1" customWidth="1"/>
    <col min="3" max="3" width="7.5546875" bestFit="1" customWidth="1"/>
    <col min="12" max="12" width="9.88671875" customWidth="1"/>
    <col min="13" max="13" width="12.44140625" customWidth="1"/>
    <col min="16" max="16" width="11.109375" customWidth="1"/>
    <col min="17" max="17" width="31.33203125" customWidth="1"/>
  </cols>
  <sheetData>
    <row r="1" spans="1:17" ht="15" thickBot="1" x14ac:dyDescent="0.35"/>
    <row r="2" spans="1:17" ht="78" customHeight="1" thickBot="1" x14ac:dyDescent="0.35">
      <c r="A2" s="47" t="s">
        <v>0</v>
      </c>
      <c r="B2" s="48"/>
      <c r="C2" s="48"/>
      <c r="D2" s="48"/>
      <c r="E2" s="48"/>
      <c r="F2" s="48"/>
      <c r="G2" s="48"/>
      <c r="H2" s="48"/>
      <c r="I2" s="48"/>
      <c r="J2" s="48"/>
      <c r="K2" s="48"/>
      <c r="L2" s="48"/>
      <c r="M2" s="48"/>
      <c r="N2" s="48"/>
      <c r="O2" s="48"/>
      <c r="P2" s="48"/>
      <c r="Q2" s="49"/>
    </row>
    <row r="3" spans="1:17" ht="79.2" customHeight="1" x14ac:dyDescent="0.3">
      <c r="A3" s="50" t="s">
        <v>1</v>
      </c>
      <c r="B3" s="52" t="s">
        <v>2</v>
      </c>
      <c r="C3" s="52"/>
      <c r="D3" s="53" t="s">
        <v>3</v>
      </c>
      <c r="E3" s="53"/>
      <c r="F3" s="54" t="s">
        <v>4</v>
      </c>
      <c r="G3" s="55"/>
      <c r="H3" s="56" t="s">
        <v>5</v>
      </c>
      <c r="I3" s="57"/>
      <c r="J3" s="58" t="s">
        <v>6</v>
      </c>
      <c r="K3" s="55"/>
      <c r="L3" s="59" t="s">
        <v>7</v>
      </c>
      <c r="M3" s="55"/>
      <c r="N3" s="1" t="s">
        <v>8</v>
      </c>
      <c r="O3" s="59" t="s">
        <v>9</v>
      </c>
      <c r="P3" s="60"/>
      <c r="Q3" s="61" t="s">
        <v>10</v>
      </c>
    </row>
    <row r="4" spans="1:17" ht="66.599999999999994" thickBot="1" x14ac:dyDescent="0.35">
      <c r="A4" s="51"/>
      <c r="B4" s="39" t="s">
        <v>11</v>
      </c>
      <c r="C4" s="39" t="s">
        <v>12</v>
      </c>
      <c r="D4" s="4" t="s">
        <v>13</v>
      </c>
      <c r="E4" s="4" t="s">
        <v>26</v>
      </c>
      <c r="F4" s="38" t="s">
        <v>14</v>
      </c>
      <c r="G4" s="5" t="s">
        <v>15</v>
      </c>
      <c r="H4" s="6" t="s">
        <v>16</v>
      </c>
      <c r="I4" s="6" t="s">
        <v>17</v>
      </c>
      <c r="J4" s="7" t="s">
        <v>18</v>
      </c>
      <c r="K4" s="7" t="s">
        <v>19</v>
      </c>
      <c r="L4" s="8" t="s">
        <v>20</v>
      </c>
      <c r="M4" s="8" t="s">
        <v>21</v>
      </c>
      <c r="N4" s="8" t="s">
        <v>22</v>
      </c>
      <c r="O4" s="8" t="s">
        <v>23</v>
      </c>
      <c r="P4" s="9" t="s">
        <v>24</v>
      </c>
      <c r="Q4" s="62"/>
    </row>
    <row r="5" spans="1:17" ht="79.2" x14ac:dyDescent="0.3">
      <c r="A5" s="40">
        <v>45292</v>
      </c>
      <c r="B5" s="21">
        <f>C5*1000</f>
        <v>0</v>
      </c>
      <c r="C5" s="34">
        <v>0</v>
      </c>
      <c r="D5" s="34" t="s">
        <v>35</v>
      </c>
      <c r="E5" s="34" t="s">
        <v>35</v>
      </c>
      <c r="F5" s="34" t="s">
        <v>35</v>
      </c>
      <c r="G5" s="34" t="s">
        <v>35</v>
      </c>
      <c r="H5" s="34" t="s">
        <v>35</v>
      </c>
      <c r="I5" s="34" t="s">
        <v>35</v>
      </c>
      <c r="J5" s="34" t="s">
        <v>35</v>
      </c>
      <c r="K5" s="34" t="s">
        <v>35</v>
      </c>
      <c r="L5" s="21" t="s">
        <v>33</v>
      </c>
      <c r="M5" s="21" t="s">
        <v>35</v>
      </c>
      <c r="N5" s="21" t="s">
        <v>35</v>
      </c>
      <c r="O5" s="34">
        <v>23.06</v>
      </c>
      <c r="P5" s="21">
        <v>1400000</v>
      </c>
      <c r="Q5" s="44" t="s">
        <v>36</v>
      </c>
    </row>
    <row r="6" spans="1:17" ht="60" customHeight="1" x14ac:dyDescent="0.3">
      <c r="A6" s="41">
        <v>45293</v>
      </c>
      <c r="B6" s="18">
        <f t="shared" ref="B6:B35" si="0">C6*1000</f>
        <v>28320</v>
      </c>
      <c r="C6" s="35">
        <v>28.32</v>
      </c>
      <c r="D6" s="35">
        <v>7.09</v>
      </c>
      <c r="E6" s="18">
        <v>7.33</v>
      </c>
      <c r="F6" s="18">
        <v>130</v>
      </c>
      <c r="G6" s="18">
        <v>23</v>
      </c>
      <c r="H6" s="18">
        <v>312</v>
      </c>
      <c r="I6" s="18">
        <v>48</v>
      </c>
      <c r="J6" s="18">
        <v>278</v>
      </c>
      <c r="K6" s="18">
        <v>44</v>
      </c>
      <c r="L6" s="19" t="s">
        <v>33</v>
      </c>
      <c r="M6" s="18" t="s">
        <v>35</v>
      </c>
      <c r="N6" s="18" t="s">
        <v>35</v>
      </c>
      <c r="O6" s="35">
        <v>23.84</v>
      </c>
      <c r="P6" s="18">
        <v>1700000</v>
      </c>
      <c r="Q6" s="63" t="s">
        <v>37</v>
      </c>
    </row>
    <row r="7" spans="1:17" ht="60" customHeight="1" x14ac:dyDescent="0.3">
      <c r="A7" s="41">
        <v>45294</v>
      </c>
      <c r="B7" s="18">
        <f t="shared" si="0"/>
        <v>32380.000000000004</v>
      </c>
      <c r="C7" s="35">
        <v>32.380000000000003</v>
      </c>
      <c r="D7" s="35">
        <v>7.07</v>
      </c>
      <c r="E7" s="18">
        <v>7.29</v>
      </c>
      <c r="F7" s="18">
        <v>135</v>
      </c>
      <c r="G7" s="18">
        <v>22</v>
      </c>
      <c r="H7" s="18">
        <v>304</v>
      </c>
      <c r="I7" s="18">
        <v>40</v>
      </c>
      <c r="J7" s="18">
        <v>282</v>
      </c>
      <c r="K7" s="18">
        <v>38</v>
      </c>
      <c r="L7" s="19" t="s">
        <v>33</v>
      </c>
      <c r="M7" s="18" t="s">
        <v>35</v>
      </c>
      <c r="N7" s="18" t="s">
        <v>35</v>
      </c>
      <c r="O7" s="35">
        <v>23.8</v>
      </c>
      <c r="P7" s="18">
        <v>1100000</v>
      </c>
      <c r="Q7" s="64"/>
    </row>
    <row r="8" spans="1:17" ht="52.8" x14ac:dyDescent="0.3">
      <c r="A8" s="41">
        <v>45295</v>
      </c>
      <c r="B8" s="18">
        <f t="shared" si="0"/>
        <v>54540</v>
      </c>
      <c r="C8" s="26">
        <v>54.54</v>
      </c>
      <c r="D8" s="26">
        <v>7.11</v>
      </c>
      <c r="E8" s="19">
        <v>7.42</v>
      </c>
      <c r="F8" s="19">
        <v>125</v>
      </c>
      <c r="G8" s="19">
        <v>21</v>
      </c>
      <c r="H8" s="19">
        <v>292</v>
      </c>
      <c r="I8" s="19">
        <v>44</v>
      </c>
      <c r="J8" s="19">
        <v>266</v>
      </c>
      <c r="K8" s="19">
        <v>40</v>
      </c>
      <c r="L8" s="19" t="s">
        <v>33</v>
      </c>
      <c r="M8" s="18">
        <v>600</v>
      </c>
      <c r="N8" s="18">
        <v>0.3</v>
      </c>
      <c r="O8" s="35">
        <v>23.4</v>
      </c>
      <c r="P8" s="18">
        <v>1400000</v>
      </c>
      <c r="Q8" s="16" t="s">
        <v>38</v>
      </c>
    </row>
    <row r="9" spans="1:17" x14ac:dyDescent="0.3">
      <c r="A9" s="41">
        <v>45296</v>
      </c>
      <c r="B9" s="18">
        <f t="shared" si="0"/>
        <v>99110</v>
      </c>
      <c r="C9" s="26">
        <v>99.11</v>
      </c>
      <c r="D9" s="26">
        <v>7.17</v>
      </c>
      <c r="E9" s="19">
        <v>7.25</v>
      </c>
      <c r="F9" s="19">
        <v>130</v>
      </c>
      <c r="G9" s="19">
        <v>20</v>
      </c>
      <c r="H9" s="19">
        <v>304</v>
      </c>
      <c r="I9" s="30">
        <v>40</v>
      </c>
      <c r="J9" s="19">
        <v>273</v>
      </c>
      <c r="K9" s="19">
        <v>39</v>
      </c>
      <c r="L9" s="19" t="s">
        <v>33</v>
      </c>
      <c r="M9" s="18">
        <v>700</v>
      </c>
      <c r="N9" s="18">
        <v>0.3</v>
      </c>
      <c r="O9" s="26">
        <v>24.11</v>
      </c>
      <c r="P9" s="19">
        <v>1200000</v>
      </c>
      <c r="Q9" s="16"/>
    </row>
    <row r="10" spans="1:17" x14ac:dyDescent="0.3">
      <c r="A10" s="41">
        <v>45297</v>
      </c>
      <c r="B10" s="18">
        <f t="shared" si="0"/>
        <v>99320</v>
      </c>
      <c r="C10" s="26">
        <v>99.32</v>
      </c>
      <c r="D10" s="26">
        <v>7.21</v>
      </c>
      <c r="E10" s="19">
        <v>7.24</v>
      </c>
      <c r="F10" s="19">
        <v>135</v>
      </c>
      <c r="G10" s="19">
        <v>21</v>
      </c>
      <c r="H10" s="19">
        <v>300</v>
      </c>
      <c r="I10" s="19">
        <v>44</v>
      </c>
      <c r="J10" s="19">
        <v>278</v>
      </c>
      <c r="K10" s="19">
        <v>40</v>
      </c>
      <c r="L10" s="19" t="s">
        <v>33</v>
      </c>
      <c r="M10" s="19">
        <v>400</v>
      </c>
      <c r="N10" s="19">
        <v>0.3</v>
      </c>
      <c r="O10" s="26">
        <v>23.8</v>
      </c>
      <c r="P10" s="19">
        <v>1700000</v>
      </c>
      <c r="Q10" s="16"/>
    </row>
    <row r="11" spans="1:17" ht="16.8" customHeight="1" x14ac:dyDescent="0.3">
      <c r="A11" s="41">
        <v>45298</v>
      </c>
      <c r="B11" s="18">
        <f t="shared" si="0"/>
        <v>99930</v>
      </c>
      <c r="C11" s="22">
        <v>99.93</v>
      </c>
      <c r="D11" s="23">
        <v>7.15</v>
      </c>
      <c r="E11" s="23">
        <v>7.22</v>
      </c>
      <c r="F11" s="24">
        <v>125</v>
      </c>
      <c r="G11" s="24">
        <v>24</v>
      </c>
      <c r="H11" s="24">
        <v>308</v>
      </c>
      <c r="I11" s="24">
        <v>48</v>
      </c>
      <c r="J11" s="24">
        <v>275</v>
      </c>
      <c r="K11" s="24">
        <v>38</v>
      </c>
      <c r="L11" s="19" t="s">
        <v>33</v>
      </c>
      <c r="M11" s="25">
        <v>600</v>
      </c>
      <c r="N11" s="18">
        <v>0.2</v>
      </c>
      <c r="O11" s="26">
        <v>23.58</v>
      </c>
      <c r="P11" s="19">
        <v>1100000</v>
      </c>
      <c r="Q11" s="16"/>
    </row>
    <row r="12" spans="1:17" x14ac:dyDescent="0.3">
      <c r="A12" s="41">
        <v>45299</v>
      </c>
      <c r="B12" s="18">
        <f t="shared" si="0"/>
        <v>102840</v>
      </c>
      <c r="C12" s="26">
        <v>102.84</v>
      </c>
      <c r="D12" s="26">
        <v>7.05</v>
      </c>
      <c r="E12" s="19">
        <v>7.17</v>
      </c>
      <c r="F12" s="19">
        <v>130</v>
      </c>
      <c r="G12" s="19">
        <v>23</v>
      </c>
      <c r="H12" s="19">
        <v>304</v>
      </c>
      <c r="I12" s="19">
        <v>40</v>
      </c>
      <c r="J12" s="19">
        <v>271</v>
      </c>
      <c r="K12" s="19">
        <v>37</v>
      </c>
      <c r="L12" s="19" t="s">
        <v>33</v>
      </c>
      <c r="M12" s="19">
        <v>600</v>
      </c>
      <c r="N12" s="19">
        <v>0.3</v>
      </c>
      <c r="O12" s="26">
        <v>23.5</v>
      </c>
      <c r="P12" s="19">
        <v>1400000</v>
      </c>
      <c r="Q12" s="16"/>
    </row>
    <row r="13" spans="1:17" x14ac:dyDescent="0.3">
      <c r="A13" s="41">
        <v>45300</v>
      </c>
      <c r="B13" s="19">
        <f t="shared" si="0"/>
        <v>100110</v>
      </c>
      <c r="C13" s="26">
        <v>100.11</v>
      </c>
      <c r="D13" s="26">
        <v>7.07</v>
      </c>
      <c r="E13" s="19">
        <v>7.21</v>
      </c>
      <c r="F13" s="19">
        <v>140</v>
      </c>
      <c r="G13" s="19">
        <v>24</v>
      </c>
      <c r="H13" s="19">
        <v>312</v>
      </c>
      <c r="I13" s="19">
        <v>48</v>
      </c>
      <c r="J13" s="19">
        <v>268</v>
      </c>
      <c r="K13" s="19">
        <v>45</v>
      </c>
      <c r="L13" s="19" t="s">
        <v>33</v>
      </c>
      <c r="M13" s="19">
        <v>500</v>
      </c>
      <c r="N13" s="19">
        <v>0.3</v>
      </c>
      <c r="O13" s="26">
        <v>24.03</v>
      </c>
      <c r="P13" s="19">
        <v>1200000</v>
      </c>
      <c r="Q13" s="16"/>
    </row>
    <row r="14" spans="1:17" x14ac:dyDescent="0.3">
      <c r="A14" s="41">
        <v>45301</v>
      </c>
      <c r="B14" s="19">
        <f t="shared" si="0"/>
        <v>99670</v>
      </c>
      <c r="C14" s="26">
        <v>99.67</v>
      </c>
      <c r="D14" s="26">
        <v>7.06</v>
      </c>
      <c r="E14" s="19">
        <v>7.16</v>
      </c>
      <c r="F14" s="19">
        <v>125</v>
      </c>
      <c r="G14" s="19">
        <v>22</v>
      </c>
      <c r="H14" s="19">
        <v>304</v>
      </c>
      <c r="I14" s="19">
        <v>44</v>
      </c>
      <c r="J14" s="19">
        <v>278</v>
      </c>
      <c r="K14" s="19">
        <v>40</v>
      </c>
      <c r="L14" s="19" t="s">
        <v>33</v>
      </c>
      <c r="M14" s="19">
        <v>700</v>
      </c>
      <c r="N14" s="19">
        <v>0.2</v>
      </c>
      <c r="O14" s="26">
        <v>23.1</v>
      </c>
      <c r="P14" s="19">
        <v>1300000</v>
      </c>
      <c r="Q14" s="16"/>
    </row>
    <row r="15" spans="1:17" x14ac:dyDescent="0.3">
      <c r="A15" s="41">
        <v>45302</v>
      </c>
      <c r="B15" s="19">
        <f t="shared" si="0"/>
        <v>101360</v>
      </c>
      <c r="C15" s="26">
        <v>101.36</v>
      </c>
      <c r="D15" s="26">
        <v>7.21</v>
      </c>
      <c r="E15" s="19">
        <v>7.24</v>
      </c>
      <c r="F15" s="19">
        <v>135</v>
      </c>
      <c r="G15" s="19">
        <v>25</v>
      </c>
      <c r="H15" s="19">
        <v>296</v>
      </c>
      <c r="I15" s="19">
        <v>48</v>
      </c>
      <c r="J15" s="19">
        <v>273</v>
      </c>
      <c r="K15" s="19">
        <v>39</v>
      </c>
      <c r="L15" s="19" t="s">
        <v>33</v>
      </c>
      <c r="M15" s="19">
        <v>600</v>
      </c>
      <c r="N15" s="19">
        <v>0.3</v>
      </c>
      <c r="O15" s="26">
        <v>22.85</v>
      </c>
      <c r="P15" s="19">
        <v>1200000</v>
      </c>
      <c r="Q15" s="16"/>
    </row>
    <row r="16" spans="1:17" x14ac:dyDescent="0.3">
      <c r="A16" s="41">
        <v>45303</v>
      </c>
      <c r="B16" s="19">
        <f t="shared" si="0"/>
        <v>101790</v>
      </c>
      <c r="C16" s="26">
        <v>101.79</v>
      </c>
      <c r="D16" s="26">
        <v>7.19</v>
      </c>
      <c r="E16" s="19">
        <v>7.22</v>
      </c>
      <c r="F16" s="19">
        <v>125</v>
      </c>
      <c r="G16" s="19">
        <v>23</v>
      </c>
      <c r="H16" s="19">
        <v>304</v>
      </c>
      <c r="I16" s="19">
        <v>40</v>
      </c>
      <c r="J16" s="19">
        <v>267</v>
      </c>
      <c r="K16" s="19">
        <v>38</v>
      </c>
      <c r="L16" s="19" t="s">
        <v>33</v>
      </c>
      <c r="M16" s="19">
        <v>400</v>
      </c>
      <c r="N16" s="19">
        <v>0.2</v>
      </c>
      <c r="O16" s="26">
        <v>24.05</v>
      </c>
      <c r="P16" s="19">
        <v>1700000</v>
      </c>
      <c r="Q16" s="33"/>
    </row>
    <row r="17" spans="1:17" x14ac:dyDescent="0.3">
      <c r="A17" s="41">
        <v>45304</v>
      </c>
      <c r="B17" s="19">
        <f t="shared" si="0"/>
        <v>101960</v>
      </c>
      <c r="C17" s="26">
        <v>101.96</v>
      </c>
      <c r="D17" s="26">
        <v>7.22</v>
      </c>
      <c r="E17" s="19">
        <v>7.24</v>
      </c>
      <c r="F17" s="19">
        <v>130</v>
      </c>
      <c r="G17" s="19">
        <v>21</v>
      </c>
      <c r="H17" s="19">
        <v>300</v>
      </c>
      <c r="I17" s="19">
        <v>40</v>
      </c>
      <c r="J17" s="19">
        <v>273</v>
      </c>
      <c r="K17" s="19">
        <v>40</v>
      </c>
      <c r="L17" s="19" t="s">
        <v>33</v>
      </c>
      <c r="M17" s="19">
        <v>500</v>
      </c>
      <c r="N17" s="19">
        <v>0.3</v>
      </c>
      <c r="O17" s="26">
        <v>23.6</v>
      </c>
      <c r="P17" s="19">
        <v>1100000</v>
      </c>
      <c r="Q17" s="32"/>
    </row>
    <row r="18" spans="1:17" x14ac:dyDescent="0.3">
      <c r="A18" s="41">
        <v>45305</v>
      </c>
      <c r="B18" s="19">
        <f t="shared" si="0"/>
        <v>101360</v>
      </c>
      <c r="C18" s="26">
        <v>101.36</v>
      </c>
      <c r="D18" s="26">
        <v>7.18</v>
      </c>
      <c r="E18" s="19">
        <v>7.23</v>
      </c>
      <c r="F18" s="19">
        <v>140</v>
      </c>
      <c r="G18" s="19">
        <v>22</v>
      </c>
      <c r="H18" s="19">
        <v>312</v>
      </c>
      <c r="I18" s="19">
        <v>44</v>
      </c>
      <c r="J18" s="19">
        <v>275</v>
      </c>
      <c r="K18" s="19">
        <v>39</v>
      </c>
      <c r="L18" s="19" t="s">
        <v>33</v>
      </c>
      <c r="M18" s="19">
        <v>700</v>
      </c>
      <c r="N18" s="19">
        <v>0.2</v>
      </c>
      <c r="O18" s="26">
        <v>22.98</v>
      </c>
      <c r="P18" s="19">
        <v>1200000</v>
      </c>
      <c r="Q18" s="16"/>
    </row>
    <row r="19" spans="1:17" x14ac:dyDescent="0.3">
      <c r="A19" s="41">
        <v>45306</v>
      </c>
      <c r="B19" s="19">
        <f t="shared" si="0"/>
        <v>97790</v>
      </c>
      <c r="C19" s="26">
        <v>97.79</v>
      </c>
      <c r="D19" s="26">
        <v>7.21</v>
      </c>
      <c r="E19" s="19">
        <v>7.26</v>
      </c>
      <c r="F19" s="19">
        <v>125</v>
      </c>
      <c r="G19" s="19">
        <v>24</v>
      </c>
      <c r="H19" s="19">
        <v>292</v>
      </c>
      <c r="I19" s="19">
        <v>44</v>
      </c>
      <c r="J19" s="19">
        <v>268</v>
      </c>
      <c r="K19" s="19">
        <v>40</v>
      </c>
      <c r="L19" s="19" t="s">
        <v>33</v>
      </c>
      <c r="M19" s="19">
        <v>400</v>
      </c>
      <c r="N19" s="19">
        <v>0.3</v>
      </c>
      <c r="O19" s="26">
        <v>23.06</v>
      </c>
      <c r="P19" s="19">
        <v>1400000</v>
      </c>
      <c r="Q19" s="16"/>
    </row>
    <row r="20" spans="1:17" x14ac:dyDescent="0.3">
      <c r="A20" s="41">
        <v>45307</v>
      </c>
      <c r="B20" s="19">
        <f t="shared" si="0"/>
        <v>99780</v>
      </c>
      <c r="C20" s="26">
        <v>99.78</v>
      </c>
      <c r="D20" s="26">
        <v>7.14</v>
      </c>
      <c r="E20" s="19">
        <v>7.19</v>
      </c>
      <c r="F20" s="19">
        <v>135</v>
      </c>
      <c r="G20" s="19">
        <v>21</v>
      </c>
      <c r="H20" s="19">
        <v>308</v>
      </c>
      <c r="I20" s="19">
        <v>40</v>
      </c>
      <c r="J20" s="19">
        <v>278</v>
      </c>
      <c r="K20" s="19">
        <v>37</v>
      </c>
      <c r="L20" s="19" t="s">
        <v>33</v>
      </c>
      <c r="M20" s="19">
        <v>700</v>
      </c>
      <c r="N20" s="19">
        <v>0.2</v>
      </c>
      <c r="O20" s="26">
        <v>22.91</v>
      </c>
      <c r="P20" s="19">
        <v>1300000</v>
      </c>
      <c r="Q20" s="16"/>
    </row>
    <row r="21" spans="1:17" x14ac:dyDescent="0.3">
      <c r="A21" s="41">
        <v>45308</v>
      </c>
      <c r="B21" s="19">
        <f t="shared" si="0"/>
        <v>102420</v>
      </c>
      <c r="C21" s="19">
        <v>102.42</v>
      </c>
      <c r="D21" s="19">
        <v>7.12</v>
      </c>
      <c r="E21" s="19">
        <v>7.17</v>
      </c>
      <c r="F21" s="19">
        <v>135</v>
      </c>
      <c r="G21" s="19">
        <v>23</v>
      </c>
      <c r="H21" s="19">
        <v>296</v>
      </c>
      <c r="I21" s="19">
        <v>44</v>
      </c>
      <c r="J21" s="19">
        <v>269</v>
      </c>
      <c r="K21" s="19">
        <v>39</v>
      </c>
      <c r="L21" s="19" t="s">
        <v>33</v>
      </c>
      <c r="M21" s="19">
        <v>600</v>
      </c>
      <c r="N21" s="19">
        <v>0.3</v>
      </c>
      <c r="O21" s="19">
        <v>23.1</v>
      </c>
      <c r="P21" s="19">
        <v>1100000</v>
      </c>
      <c r="Q21" s="16"/>
    </row>
    <row r="22" spans="1:17" x14ac:dyDescent="0.3">
      <c r="A22" s="41">
        <v>45309</v>
      </c>
      <c r="B22" s="19">
        <f t="shared" si="0"/>
        <v>97940</v>
      </c>
      <c r="C22" s="19">
        <v>97.94</v>
      </c>
      <c r="D22" s="19">
        <v>7.19</v>
      </c>
      <c r="E22" s="19">
        <v>7.15</v>
      </c>
      <c r="F22" s="19">
        <v>140</v>
      </c>
      <c r="G22" s="19">
        <v>22</v>
      </c>
      <c r="H22" s="19">
        <v>304</v>
      </c>
      <c r="I22" s="19">
        <v>40</v>
      </c>
      <c r="J22" s="19">
        <v>279</v>
      </c>
      <c r="K22" s="19">
        <v>40</v>
      </c>
      <c r="L22" s="19" t="s">
        <v>33</v>
      </c>
      <c r="M22" s="19">
        <v>400</v>
      </c>
      <c r="N22" s="19">
        <v>0.2</v>
      </c>
      <c r="O22" s="19">
        <v>22.6</v>
      </c>
      <c r="P22" s="19">
        <v>1700000</v>
      </c>
      <c r="Q22" s="16"/>
    </row>
    <row r="23" spans="1:17" x14ac:dyDescent="0.3">
      <c r="A23" s="41">
        <v>45310</v>
      </c>
      <c r="B23" s="19">
        <f t="shared" si="0"/>
        <v>104550</v>
      </c>
      <c r="C23" s="19">
        <v>104.55</v>
      </c>
      <c r="D23" s="19">
        <v>7.23</v>
      </c>
      <c r="E23" s="19">
        <v>7.26</v>
      </c>
      <c r="F23" s="19">
        <v>125</v>
      </c>
      <c r="G23" s="19">
        <v>20</v>
      </c>
      <c r="H23" s="19">
        <v>292</v>
      </c>
      <c r="I23" s="19">
        <v>36</v>
      </c>
      <c r="J23" s="19">
        <v>284</v>
      </c>
      <c r="K23" s="19">
        <v>38</v>
      </c>
      <c r="L23" s="19" t="s">
        <v>33</v>
      </c>
      <c r="M23" s="19">
        <v>500</v>
      </c>
      <c r="N23" s="19">
        <v>0.3</v>
      </c>
      <c r="O23" s="19">
        <v>23.7</v>
      </c>
      <c r="P23" s="19">
        <v>1300000</v>
      </c>
      <c r="Q23" s="16"/>
    </row>
    <row r="24" spans="1:17" x14ac:dyDescent="0.3">
      <c r="A24" s="41">
        <v>45311</v>
      </c>
      <c r="B24" s="19">
        <f t="shared" si="0"/>
        <v>102420</v>
      </c>
      <c r="C24" s="19">
        <v>102.42</v>
      </c>
      <c r="D24" s="19">
        <v>7.24</v>
      </c>
      <c r="E24" s="19">
        <v>7.28</v>
      </c>
      <c r="F24" s="19">
        <v>130</v>
      </c>
      <c r="G24" s="19">
        <v>23</v>
      </c>
      <c r="H24" s="19">
        <v>296</v>
      </c>
      <c r="I24" s="19">
        <v>40</v>
      </c>
      <c r="J24" s="19">
        <v>265</v>
      </c>
      <c r="K24" s="19">
        <v>37</v>
      </c>
      <c r="L24" s="19" t="s">
        <v>33</v>
      </c>
      <c r="M24" s="19">
        <v>700</v>
      </c>
      <c r="N24" s="19">
        <v>0.2</v>
      </c>
      <c r="O24" s="19">
        <v>23.1</v>
      </c>
      <c r="P24" s="19">
        <v>1200000</v>
      </c>
      <c r="Q24" s="16"/>
    </row>
    <row r="25" spans="1:17" x14ac:dyDescent="0.3">
      <c r="A25" s="41">
        <v>45312</v>
      </c>
      <c r="B25" s="19">
        <f t="shared" si="0"/>
        <v>106340</v>
      </c>
      <c r="C25" s="19">
        <v>106.34</v>
      </c>
      <c r="D25" s="19">
        <v>7.19</v>
      </c>
      <c r="E25" s="19">
        <v>7.23</v>
      </c>
      <c r="F25" s="19">
        <v>135</v>
      </c>
      <c r="G25" s="19">
        <v>25</v>
      </c>
      <c r="H25" s="19">
        <v>304</v>
      </c>
      <c r="I25" s="19">
        <v>48</v>
      </c>
      <c r="J25" s="19">
        <v>271</v>
      </c>
      <c r="K25" s="19">
        <v>41</v>
      </c>
      <c r="L25" s="19" t="s">
        <v>33</v>
      </c>
      <c r="M25" s="19">
        <v>500</v>
      </c>
      <c r="N25" s="19">
        <v>0.2</v>
      </c>
      <c r="O25" s="19">
        <v>22.79</v>
      </c>
      <c r="P25" s="19">
        <v>1200000</v>
      </c>
      <c r="Q25" s="16"/>
    </row>
    <row r="26" spans="1:17" x14ac:dyDescent="0.3">
      <c r="A26" s="41">
        <v>45313</v>
      </c>
      <c r="B26" s="19">
        <f t="shared" si="0"/>
        <v>103640</v>
      </c>
      <c r="C26" s="19">
        <v>103.64</v>
      </c>
      <c r="D26" s="19">
        <v>7.17</v>
      </c>
      <c r="E26" s="19">
        <v>7.19</v>
      </c>
      <c r="F26" s="19">
        <v>130</v>
      </c>
      <c r="G26" s="19">
        <v>21</v>
      </c>
      <c r="H26" s="19">
        <v>288</v>
      </c>
      <c r="I26" s="19">
        <v>44</v>
      </c>
      <c r="J26" s="19">
        <v>267</v>
      </c>
      <c r="K26" s="19">
        <v>42</v>
      </c>
      <c r="L26" s="19" t="s">
        <v>33</v>
      </c>
      <c r="M26" s="19">
        <v>700</v>
      </c>
      <c r="N26" s="19">
        <v>0.3</v>
      </c>
      <c r="O26" s="19">
        <v>22.6</v>
      </c>
      <c r="P26" s="19">
        <v>1400000</v>
      </c>
      <c r="Q26" s="16"/>
    </row>
    <row r="27" spans="1:17" x14ac:dyDescent="0.3">
      <c r="A27" s="41">
        <v>45314</v>
      </c>
      <c r="B27" s="19">
        <f t="shared" si="0"/>
        <v>97950</v>
      </c>
      <c r="C27" s="19">
        <v>97.95</v>
      </c>
      <c r="D27" s="19">
        <v>7.13</v>
      </c>
      <c r="E27" s="19">
        <v>7.17</v>
      </c>
      <c r="F27" s="19">
        <v>140</v>
      </c>
      <c r="G27" s="19">
        <v>23</v>
      </c>
      <c r="H27" s="19">
        <v>304</v>
      </c>
      <c r="I27" s="19">
        <v>40</v>
      </c>
      <c r="J27" s="19">
        <v>270</v>
      </c>
      <c r="K27" s="19">
        <v>39</v>
      </c>
      <c r="L27" s="19" t="s">
        <v>33</v>
      </c>
      <c r="M27" s="19">
        <v>400</v>
      </c>
      <c r="N27" s="19">
        <v>0.2</v>
      </c>
      <c r="O27" s="19">
        <v>23.12</v>
      </c>
      <c r="P27" s="19">
        <v>1100000</v>
      </c>
      <c r="Q27" s="16"/>
    </row>
    <row r="28" spans="1:17" x14ac:dyDescent="0.3">
      <c r="A28" s="41">
        <v>45315</v>
      </c>
      <c r="B28" s="19">
        <f t="shared" si="0"/>
        <v>102880</v>
      </c>
      <c r="C28" s="19">
        <v>102.88</v>
      </c>
      <c r="D28" s="19">
        <v>7.15</v>
      </c>
      <c r="E28" s="19">
        <v>7.19</v>
      </c>
      <c r="F28" s="19">
        <v>125</v>
      </c>
      <c r="G28" s="19">
        <v>20</v>
      </c>
      <c r="H28" s="19">
        <v>308</v>
      </c>
      <c r="I28" s="19">
        <v>44</v>
      </c>
      <c r="J28" s="19">
        <v>276</v>
      </c>
      <c r="K28" s="19">
        <v>41</v>
      </c>
      <c r="L28" s="19" t="s">
        <v>33</v>
      </c>
      <c r="M28" s="19">
        <v>500</v>
      </c>
      <c r="N28" s="19">
        <v>0.3</v>
      </c>
      <c r="O28" s="19">
        <v>22.71</v>
      </c>
      <c r="P28" s="19">
        <v>1300000</v>
      </c>
      <c r="Q28" s="16"/>
    </row>
    <row r="29" spans="1:17" x14ac:dyDescent="0.3">
      <c r="A29" s="41">
        <v>45316</v>
      </c>
      <c r="B29" s="19">
        <f t="shared" si="0"/>
        <v>104930</v>
      </c>
      <c r="C29" s="19">
        <v>104.93</v>
      </c>
      <c r="D29" s="19">
        <v>7.17</v>
      </c>
      <c r="E29" s="19">
        <v>7.22</v>
      </c>
      <c r="F29" s="19">
        <v>130</v>
      </c>
      <c r="G29" s="19">
        <v>19</v>
      </c>
      <c r="H29" s="19">
        <v>296</v>
      </c>
      <c r="I29" s="19">
        <v>44</v>
      </c>
      <c r="J29" s="19">
        <v>263</v>
      </c>
      <c r="K29" s="19">
        <v>44</v>
      </c>
      <c r="L29" s="19" t="s">
        <v>33</v>
      </c>
      <c r="M29" s="19">
        <v>600</v>
      </c>
      <c r="N29" s="19">
        <v>0.2</v>
      </c>
      <c r="O29" s="19">
        <v>23.1</v>
      </c>
      <c r="P29" s="19">
        <v>1300000</v>
      </c>
      <c r="Q29" s="16"/>
    </row>
    <row r="30" spans="1:17" x14ac:dyDescent="0.3">
      <c r="A30" s="41">
        <v>45317</v>
      </c>
      <c r="B30" s="19">
        <f t="shared" si="0"/>
        <v>103530</v>
      </c>
      <c r="C30" s="19">
        <v>103.53</v>
      </c>
      <c r="D30" s="19">
        <v>7.19</v>
      </c>
      <c r="E30" s="19">
        <v>7.26</v>
      </c>
      <c r="F30" s="19">
        <v>125</v>
      </c>
      <c r="G30" s="19">
        <v>20</v>
      </c>
      <c r="H30" s="19">
        <v>312</v>
      </c>
      <c r="I30" s="19">
        <v>36</v>
      </c>
      <c r="J30" s="19">
        <v>275</v>
      </c>
      <c r="K30" s="19">
        <v>39</v>
      </c>
      <c r="L30" s="19" t="s">
        <v>33</v>
      </c>
      <c r="M30" s="19">
        <v>500</v>
      </c>
      <c r="N30" s="19">
        <v>0.2</v>
      </c>
      <c r="O30" s="19">
        <v>23.14</v>
      </c>
      <c r="P30" s="19">
        <v>1200000</v>
      </c>
      <c r="Q30" s="16"/>
    </row>
    <row r="31" spans="1:17" x14ac:dyDescent="0.3">
      <c r="A31" s="41">
        <v>45318</v>
      </c>
      <c r="B31" s="19">
        <f t="shared" si="0"/>
        <v>107020</v>
      </c>
      <c r="C31" s="19">
        <v>107.02</v>
      </c>
      <c r="D31" s="19">
        <v>7.11</v>
      </c>
      <c r="E31" s="19">
        <v>7.23</v>
      </c>
      <c r="F31" s="19">
        <v>135</v>
      </c>
      <c r="G31" s="19">
        <v>21</v>
      </c>
      <c r="H31" s="19">
        <v>304</v>
      </c>
      <c r="I31" s="19">
        <v>44</v>
      </c>
      <c r="J31" s="19">
        <v>269</v>
      </c>
      <c r="K31" s="19">
        <v>43</v>
      </c>
      <c r="L31" s="19" t="s">
        <v>33</v>
      </c>
      <c r="M31" s="19">
        <v>400</v>
      </c>
      <c r="N31" s="19">
        <v>0.3</v>
      </c>
      <c r="O31" s="19">
        <v>22.91</v>
      </c>
      <c r="P31" s="19">
        <v>1700000</v>
      </c>
      <c r="Q31" s="16"/>
    </row>
    <row r="32" spans="1:17" x14ac:dyDescent="0.3">
      <c r="A32" s="41">
        <v>45319</v>
      </c>
      <c r="B32" s="19">
        <f t="shared" si="0"/>
        <v>104750</v>
      </c>
      <c r="C32" s="19">
        <v>104.75</v>
      </c>
      <c r="D32" s="19">
        <v>7.09</v>
      </c>
      <c r="E32" s="19">
        <v>7.17</v>
      </c>
      <c r="F32" s="19">
        <v>130</v>
      </c>
      <c r="G32" s="19">
        <v>23</v>
      </c>
      <c r="H32" s="19">
        <v>296</v>
      </c>
      <c r="I32" s="19">
        <v>40</v>
      </c>
      <c r="J32" s="19">
        <v>274</v>
      </c>
      <c r="K32" s="19">
        <v>41</v>
      </c>
      <c r="L32" s="19" t="s">
        <v>33</v>
      </c>
      <c r="M32" s="19">
        <v>700</v>
      </c>
      <c r="N32" s="19">
        <v>0.3</v>
      </c>
      <c r="O32" s="19">
        <v>22.85</v>
      </c>
      <c r="P32" s="19">
        <v>1400000</v>
      </c>
      <c r="Q32" s="16"/>
    </row>
    <row r="33" spans="1:18" x14ac:dyDescent="0.3">
      <c r="A33" s="41">
        <v>45320</v>
      </c>
      <c r="B33" s="19">
        <f t="shared" si="0"/>
        <v>106010</v>
      </c>
      <c r="C33" s="19">
        <v>106.01</v>
      </c>
      <c r="D33" s="19">
        <v>7.21</v>
      </c>
      <c r="E33" s="19">
        <v>7.29</v>
      </c>
      <c r="F33" s="19">
        <v>125</v>
      </c>
      <c r="G33" s="19">
        <v>25</v>
      </c>
      <c r="H33" s="19">
        <v>312</v>
      </c>
      <c r="I33" s="19">
        <v>48</v>
      </c>
      <c r="J33" s="19">
        <v>267</v>
      </c>
      <c r="K33" s="19">
        <v>42</v>
      </c>
      <c r="L33" s="19" t="s">
        <v>33</v>
      </c>
      <c r="M33" s="19">
        <v>500</v>
      </c>
      <c r="N33" s="19">
        <v>0.2</v>
      </c>
      <c r="O33" s="19">
        <v>23.13</v>
      </c>
      <c r="P33" s="19">
        <v>1100000</v>
      </c>
      <c r="Q33" s="16"/>
    </row>
    <row r="34" spans="1:18" x14ac:dyDescent="0.3">
      <c r="A34" s="41">
        <v>45321</v>
      </c>
      <c r="B34" s="19">
        <f t="shared" si="0"/>
        <v>103650</v>
      </c>
      <c r="C34" s="19">
        <v>103.65</v>
      </c>
      <c r="D34" s="19">
        <v>7.19</v>
      </c>
      <c r="E34" s="19">
        <v>7.26</v>
      </c>
      <c r="F34" s="19">
        <v>140</v>
      </c>
      <c r="G34" s="19">
        <v>22</v>
      </c>
      <c r="H34" s="19">
        <v>292</v>
      </c>
      <c r="I34" s="19">
        <v>44</v>
      </c>
      <c r="J34" s="19">
        <v>273</v>
      </c>
      <c r="K34" s="19">
        <v>42</v>
      </c>
      <c r="L34" s="19" t="s">
        <v>33</v>
      </c>
      <c r="M34" s="19">
        <v>800</v>
      </c>
      <c r="N34" s="19">
        <v>0.2</v>
      </c>
      <c r="O34" s="19">
        <v>22.66</v>
      </c>
      <c r="P34" s="19">
        <v>1700000</v>
      </c>
      <c r="Q34" s="16"/>
    </row>
    <row r="35" spans="1:18" ht="15" thickBot="1" x14ac:dyDescent="0.35">
      <c r="A35" s="42">
        <v>45322</v>
      </c>
      <c r="B35" s="28">
        <f t="shared" si="0"/>
        <v>99360</v>
      </c>
      <c r="C35" s="28">
        <v>99.36</v>
      </c>
      <c r="D35" s="28">
        <v>7.13</v>
      </c>
      <c r="E35" s="28">
        <v>7.19</v>
      </c>
      <c r="F35" s="28">
        <v>130</v>
      </c>
      <c r="G35" s="28">
        <v>24</v>
      </c>
      <c r="H35" s="28">
        <v>308</v>
      </c>
      <c r="I35" s="28">
        <v>48</v>
      </c>
      <c r="J35" s="28">
        <v>277</v>
      </c>
      <c r="K35" s="28">
        <v>41</v>
      </c>
      <c r="L35" s="28" t="s">
        <v>33</v>
      </c>
      <c r="M35" s="28">
        <v>400</v>
      </c>
      <c r="N35" s="28">
        <v>0.3</v>
      </c>
      <c r="O35" s="28">
        <v>22.89</v>
      </c>
      <c r="P35" s="28">
        <v>1300000</v>
      </c>
      <c r="Q35" s="31"/>
    </row>
    <row r="36" spans="1:18" ht="15" thickBot="1" x14ac:dyDescent="0.35">
      <c r="A36" s="11" t="s">
        <v>28</v>
      </c>
      <c r="B36" s="17">
        <f>AVERAGE(B5:B35)</f>
        <v>92504.838709677424</v>
      </c>
      <c r="C36" s="17">
        <f t="shared" ref="C36:P36" si="1">AVERAGE(C5:C35)</f>
        <v>92.504838709677443</v>
      </c>
      <c r="D36" s="17">
        <f t="shared" si="1"/>
        <v>7.1546666666666665</v>
      </c>
      <c r="E36" s="17">
        <f t="shared" si="1"/>
        <v>7.2309999999999972</v>
      </c>
      <c r="F36" s="17">
        <f t="shared" si="1"/>
        <v>131.33333333333334</v>
      </c>
      <c r="G36" s="17">
        <f t="shared" si="1"/>
        <v>22.233333333333334</v>
      </c>
      <c r="H36" s="17">
        <f t="shared" si="1"/>
        <v>302.13333333333333</v>
      </c>
      <c r="I36" s="17">
        <f t="shared" si="1"/>
        <v>43.06666666666667</v>
      </c>
      <c r="J36" s="17">
        <f t="shared" si="1"/>
        <v>272.73333333333335</v>
      </c>
      <c r="K36" s="17">
        <f t="shared" si="1"/>
        <v>40.1</v>
      </c>
      <c r="L36" s="17"/>
      <c r="M36" s="17">
        <f t="shared" si="1"/>
        <v>557.14285714285711</v>
      </c>
      <c r="N36" s="17">
        <f t="shared" si="1"/>
        <v>0.25357142857142861</v>
      </c>
      <c r="O36" s="17">
        <f t="shared" si="1"/>
        <v>23.228064516129038</v>
      </c>
      <c r="P36" s="17">
        <f t="shared" si="1"/>
        <v>1335483.8709677418</v>
      </c>
      <c r="Q36" s="13"/>
    </row>
    <row r="37" spans="1:18" x14ac:dyDescent="0.3">
      <c r="C37" s="15">
        <f>SUM(C5:C35)</f>
        <v>2867.6500000000005</v>
      </c>
    </row>
    <row r="41" spans="1:18" ht="40.799999999999997" customHeight="1" x14ac:dyDescent="0.3">
      <c r="A41" s="46" t="s">
        <v>29</v>
      </c>
      <c r="B41" s="46"/>
      <c r="C41" s="45" t="s">
        <v>30</v>
      </c>
      <c r="D41" s="45"/>
      <c r="E41" s="45"/>
      <c r="F41" s="45"/>
      <c r="G41" s="45"/>
      <c r="H41" s="45"/>
      <c r="I41" s="45"/>
      <c r="J41" s="45"/>
      <c r="K41" s="45"/>
      <c r="L41" s="45"/>
      <c r="M41" s="45"/>
      <c r="N41" s="45"/>
      <c r="O41" s="45"/>
      <c r="P41" s="45"/>
      <c r="Q41" s="45"/>
    </row>
    <row r="43" spans="1:18" x14ac:dyDescent="0.3">
      <c r="A43" s="14" t="s">
        <v>31</v>
      </c>
      <c r="B43" s="15">
        <f>MIN(B5:B35)</f>
        <v>0</v>
      </c>
      <c r="C43" s="15">
        <f t="shared" ref="C43:P43" si="2">MIN(C5:C35)</f>
        <v>0</v>
      </c>
      <c r="D43" s="15">
        <f t="shared" si="2"/>
        <v>7.05</v>
      </c>
      <c r="E43" s="15">
        <f t="shared" si="2"/>
        <v>7.15</v>
      </c>
      <c r="F43" s="15">
        <f t="shared" si="2"/>
        <v>125</v>
      </c>
      <c r="G43" s="15">
        <f t="shared" si="2"/>
        <v>19</v>
      </c>
      <c r="H43" s="15">
        <f t="shared" si="2"/>
        <v>288</v>
      </c>
      <c r="I43" s="15">
        <f t="shared" si="2"/>
        <v>36</v>
      </c>
      <c r="J43" s="15">
        <f t="shared" si="2"/>
        <v>263</v>
      </c>
      <c r="K43" s="15">
        <f t="shared" si="2"/>
        <v>37</v>
      </c>
      <c r="L43" s="15"/>
      <c r="M43" s="15">
        <f t="shared" si="2"/>
        <v>400</v>
      </c>
      <c r="N43" s="15">
        <f t="shared" si="2"/>
        <v>0.2</v>
      </c>
      <c r="O43" s="15">
        <f t="shared" si="2"/>
        <v>22.6</v>
      </c>
      <c r="P43" s="15">
        <f t="shared" si="2"/>
        <v>1100000</v>
      </c>
      <c r="Q43" s="15"/>
      <c r="R43" s="15"/>
    </row>
    <row r="44" spans="1:18" x14ac:dyDescent="0.3">
      <c r="A44" s="14"/>
    </row>
    <row r="45" spans="1:18" x14ac:dyDescent="0.3">
      <c r="A45" s="14" t="s">
        <v>32</v>
      </c>
      <c r="B45" s="15">
        <f>MAX(B5:B35)</f>
        <v>107020</v>
      </c>
      <c r="C45" s="15">
        <f t="shared" ref="C45:P45" si="3">MAX(C5:C35)</f>
        <v>107.02</v>
      </c>
      <c r="D45" s="15">
        <f t="shared" si="3"/>
        <v>7.24</v>
      </c>
      <c r="E45" s="15">
        <f t="shared" si="3"/>
        <v>7.42</v>
      </c>
      <c r="F45" s="15">
        <f t="shared" si="3"/>
        <v>140</v>
      </c>
      <c r="G45" s="15">
        <f t="shared" si="3"/>
        <v>25</v>
      </c>
      <c r="H45" s="15">
        <f t="shared" si="3"/>
        <v>312</v>
      </c>
      <c r="I45" s="15">
        <f t="shared" si="3"/>
        <v>48</v>
      </c>
      <c r="J45" s="15">
        <f t="shared" si="3"/>
        <v>284</v>
      </c>
      <c r="K45" s="15">
        <f t="shared" si="3"/>
        <v>45</v>
      </c>
      <c r="L45" s="15"/>
      <c r="M45" s="15">
        <f t="shared" si="3"/>
        <v>800</v>
      </c>
      <c r="N45" s="15">
        <f t="shared" si="3"/>
        <v>0.3</v>
      </c>
      <c r="O45" s="15">
        <f t="shared" si="3"/>
        <v>24.11</v>
      </c>
      <c r="P45" s="15">
        <f t="shared" si="3"/>
        <v>1700000</v>
      </c>
      <c r="Q45" s="15"/>
      <c r="R45" s="15"/>
    </row>
  </sheetData>
  <mergeCells count="13">
    <mergeCell ref="C41:Q41"/>
    <mergeCell ref="A41:B41"/>
    <mergeCell ref="A2:Q2"/>
    <mergeCell ref="A3:A4"/>
    <mergeCell ref="B3:C3"/>
    <mergeCell ref="D3:E3"/>
    <mergeCell ref="F3:G3"/>
    <mergeCell ref="H3:I3"/>
    <mergeCell ref="J3:K3"/>
    <mergeCell ref="L3:M3"/>
    <mergeCell ref="O3:P3"/>
    <mergeCell ref="Q3:Q4"/>
    <mergeCell ref="Q6:Q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S45"/>
  <sheetViews>
    <sheetView tabSelected="1" zoomScaleNormal="100" workbookViewId="0">
      <selection activeCell="H10" sqref="H10"/>
    </sheetView>
  </sheetViews>
  <sheetFormatPr defaultRowHeight="14.4" x14ac:dyDescent="0.3"/>
  <cols>
    <col min="1" max="1" width="9.77734375" bestFit="1" customWidth="1"/>
    <col min="2" max="2" width="9.109375" customWidth="1"/>
    <col min="3" max="3" width="8.5546875" customWidth="1"/>
    <col min="4" max="6" width="8.33203125" bestFit="1" customWidth="1"/>
    <col min="9" max="9" width="8.77734375" bestFit="1" customWidth="1"/>
    <col min="11" max="11" width="8.77734375" bestFit="1" customWidth="1"/>
    <col min="13" max="13" width="9.88671875" customWidth="1"/>
    <col min="15" max="15" width="8.33203125" bestFit="1" customWidth="1"/>
    <col min="16" max="16" width="10.77734375" customWidth="1"/>
    <col min="17" max="17" width="22.33203125" customWidth="1"/>
  </cols>
  <sheetData>
    <row r="1" spans="1:19" ht="73.2" customHeight="1" thickBot="1" x14ac:dyDescent="0.35">
      <c r="A1" s="65" t="s">
        <v>27</v>
      </c>
      <c r="B1" s="66"/>
      <c r="C1" s="66"/>
      <c r="D1" s="66"/>
      <c r="E1" s="66"/>
      <c r="F1" s="66"/>
      <c r="G1" s="66"/>
      <c r="H1" s="66"/>
      <c r="I1" s="66"/>
      <c r="J1" s="66"/>
      <c r="K1" s="66"/>
      <c r="L1" s="66"/>
      <c r="M1" s="66"/>
      <c r="N1" s="66"/>
      <c r="O1" s="66"/>
      <c r="P1" s="66"/>
      <c r="Q1" s="67"/>
    </row>
    <row r="2" spans="1:19" ht="91.2" customHeight="1" thickBot="1" x14ac:dyDescent="0.35">
      <c r="A2" s="50" t="s">
        <v>1</v>
      </c>
      <c r="B2" s="68" t="s">
        <v>25</v>
      </c>
      <c r="C2" s="69"/>
      <c r="D2" s="53" t="s">
        <v>3</v>
      </c>
      <c r="E2" s="53"/>
      <c r="F2" s="70" t="s">
        <v>4</v>
      </c>
      <c r="G2" s="55"/>
      <c r="H2" s="56" t="s">
        <v>5</v>
      </c>
      <c r="I2" s="57"/>
      <c r="J2" s="58" t="s">
        <v>6</v>
      </c>
      <c r="K2" s="55"/>
      <c r="L2" s="59" t="s">
        <v>7</v>
      </c>
      <c r="M2" s="55"/>
      <c r="N2" s="1" t="s">
        <v>8</v>
      </c>
      <c r="O2" s="59" t="s">
        <v>9</v>
      </c>
      <c r="P2" s="60"/>
      <c r="Q2" s="61" t="s">
        <v>10</v>
      </c>
    </row>
    <row r="3" spans="1:19" ht="66.599999999999994" thickBot="1" x14ac:dyDescent="0.35">
      <c r="A3" s="51"/>
      <c r="B3" s="2" t="s">
        <v>11</v>
      </c>
      <c r="C3" s="3" t="s">
        <v>12</v>
      </c>
      <c r="D3" s="4" t="s">
        <v>13</v>
      </c>
      <c r="E3" s="10" t="s">
        <v>26</v>
      </c>
      <c r="F3" s="5" t="s">
        <v>14</v>
      </c>
      <c r="G3" s="5" t="s">
        <v>15</v>
      </c>
      <c r="H3" s="6" t="s">
        <v>16</v>
      </c>
      <c r="I3" s="6" t="s">
        <v>17</v>
      </c>
      <c r="J3" s="7" t="s">
        <v>18</v>
      </c>
      <c r="K3" s="7" t="s">
        <v>19</v>
      </c>
      <c r="L3" s="8" t="s">
        <v>20</v>
      </c>
      <c r="M3" s="8" t="s">
        <v>21</v>
      </c>
      <c r="N3" s="8" t="s">
        <v>22</v>
      </c>
      <c r="O3" s="8" t="s">
        <v>23</v>
      </c>
      <c r="P3" s="9" t="s">
        <v>24</v>
      </c>
      <c r="Q3" s="62"/>
    </row>
    <row r="4" spans="1:19" x14ac:dyDescent="0.3">
      <c r="A4" s="37">
        <v>45292</v>
      </c>
      <c r="B4" s="21">
        <f>C4*1000</f>
        <v>76830</v>
      </c>
      <c r="C4" s="34">
        <v>76.83</v>
      </c>
      <c r="D4" s="21">
        <v>7.28</v>
      </c>
      <c r="E4" s="21">
        <v>7.76</v>
      </c>
      <c r="F4" s="21">
        <v>135</v>
      </c>
      <c r="G4" s="21">
        <v>18</v>
      </c>
      <c r="H4" s="21">
        <v>284</v>
      </c>
      <c r="I4" s="21">
        <v>44</v>
      </c>
      <c r="J4" s="21">
        <v>265</v>
      </c>
      <c r="K4" s="21">
        <v>25</v>
      </c>
      <c r="L4" s="21" t="s">
        <v>33</v>
      </c>
      <c r="M4" s="21">
        <v>400</v>
      </c>
      <c r="N4" s="21">
        <v>0.3</v>
      </c>
      <c r="O4" s="34">
        <v>24.37</v>
      </c>
      <c r="P4" s="21">
        <v>1300000</v>
      </c>
      <c r="Q4" s="27"/>
    </row>
    <row r="5" spans="1:19" x14ac:dyDescent="0.3">
      <c r="A5" s="37">
        <v>45293</v>
      </c>
      <c r="B5" s="18">
        <f t="shared" ref="B5:B34" si="0">C5*1000</f>
        <v>74220</v>
      </c>
      <c r="C5" s="26">
        <v>74.22</v>
      </c>
      <c r="D5" s="19">
        <v>7.29</v>
      </c>
      <c r="E5" s="19">
        <v>7.74</v>
      </c>
      <c r="F5" s="19">
        <v>130</v>
      </c>
      <c r="G5" s="19">
        <v>16</v>
      </c>
      <c r="H5" s="19">
        <v>292</v>
      </c>
      <c r="I5" s="19">
        <v>40</v>
      </c>
      <c r="J5" s="19">
        <v>268</v>
      </c>
      <c r="K5" s="19">
        <v>27</v>
      </c>
      <c r="L5" s="19" t="s">
        <v>33</v>
      </c>
      <c r="M5" s="19">
        <v>600</v>
      </c>
      <c r="N5" s="19">
        <v>0.3</v>
      </c>
      <c r="O5" s="35">
        <v>23.57</v>
      </c>
      <c r="P5" s="18">
        <v>1400000</v>
      </c>
      <c r="Q5" s="16"/>
    </row>
    <row r="6" spans="1:19" x14ac:dyDescent="0.3">
      <c r="A6" s="37">
        <v>45294</v>
      </c>
      <c r="B6" s="18">
        <f t="shared" si="0"/>
        <v>69310</v>
      </c>
      <c r="C6" s="26">
        <v>69.31</v>
      </c>
      <c r="D6" s="19">
        <v>7.24</v>
      </c>
      <c r="E6" s="19">
        <v>7.75</v>
      </c>
      <c r="F6" s="19">
        <v>135</v>
      </c>
      <c r="G6" s="19">
        <v>17</v>
      </c>
      <c r="H6" s="19">
        <v>288</v>
      </c>
      <c r="I6" s="19">
        <v>44</v>
      </c>
      <c r="J6" s="19">
        <v>258</v>
      </c>
      <c r="K6" s="19">
        <v>26</v>
      </c>
      <c r="L6" s="19" t="s">
        <v>33</v>
      </c>
      <c r="M6" s="19">
        <v>700</v>
      </c>
      <c r="N6" s="19">
        <v>0.2</v>
      </c>
      <c r="O6" s="35">
        <v>23.35</v>
      </c>
      <c r="P6" s="18">
        <v>1200000</v>
      </c>
      <c r="Q6" s="16"/>
      <c r="S6" t="s">
        <v>34</v>
      </c>
    </row>
    <row r="7" spans="1:19" x14ac:dyDescent="0.3">
      <c r="A7" s="37">
        <v>45295</v>
      </c>
      <c r="B7" s="18">
        <f t="shared" si="0"/>
        <v>77390</v>
      </c>
      <c r="C7" s="26">
        <v>77.39</v>
      </c>
      <c r="D7" s="19">
        <v>7.22</v>
      </c>
      <c r="E7" s="19">
        <v>7.76</v>
      </c>
      <c r="F7" s="19">
        <v>125</v>
      </c>
      <c r="G7" s="19">
        <v>16</v>
      </c>
      <c r="H7" s="19">
        <v>276</v>
      </c>
      <c r="I7" s="19">
        <v>40</v>
      </c>
      <c r="J7" s="19">
        <v>262</v>
      </c>
      <c r="K7" s="19">
        <v>24</v>
      </c>
      <c r="L7" s="19" t="s">
        <v>33</v>
      </c>
      <c r="M7" s="19">
        <v>500</v>
      </c>
      <c r="N7" s="19">
        <v>0.3</v>
      </c>
      <c r="O7" s="35">
        <v>22.86</v>
      </c>
      <c r="P7" s="18">
        <v>1700000</v>
      </c>
      <c r="Q7" s="16"/>
    </row>
    <row r="8" spans="1:19" x14ac:dyDescent="0.3">
      <c r="A8" s="37">
        <v>45296</v>
      </c>
      <c r="B8" s="18">
        <f t="shared" si="0"/>
        <v>70810</v>
      </c>
      <c r="C8" s="26">
        <v>70.81</v>
      </c>
      <c r="D8" s="19">
        <v>7.16</v>
      </c>
      <c r="E8" s="19">
        <v>7.77</v>
      </c>
      <c r="F8" s="19">
        <v>130</v>
      </c>
      <c r="G8" s="19">
        <v>17</v>
      </c>
      <c r="H8" s="19">
        <v>272</v>
      </c>
      <c r="I8" s="19">
        <v>44</v>
      </c>
      <c r="J8" s="19">
        <v>259</v>
      </c>
      <c r="K8" s="19">
        <v>25</v>
      </c>
      <c r="L8" s="19" t="s">
        <v>33</v>
      </c>
      <c r="M8" s="19">
        <v>600</v>
      </c>
      <c r="N8" s="19">
        <v>0.3</v>
      </c>
      <c r="O8" s="35">
        <v>23.58</v>
      </c>
      <c r="P8" s="18">
        <v>1300000</v>
      </c>
      <c r="Q8" s="16"/>
    </row>
    <row r="9" spans="1:19" x14ac:dyDescent="0.3">
      <c r="A9" s="37">
        <v>45297</v>
      </c>
      <c r="B9" s="18">
        <f t="shared" si="0"/>
        <v>74810</v>
      </c>
      <c r="C9" s="26">
        <v>74.81</v>
      </c>
      <c r="D9" s="19">
        <v>7.21</v>
      </c>
      <c r="E9" s="19">
        <v>7.74</v>
      </c>
      <c r="F9" s="19">
        <v>120</v>
      </c>
      <c r="G9" s="19">
        <v>16</v>
      </c>
      <c r="H9" s="19">
        <v>284</v>
      </c>
      <c r="I9" s="19">
        <v>40</v>
      </c>
      <c r="J9" s="19">
        <v>263</v>
      </c>
      <c r="K9" s="19">
        <v>26</v>
      </c>
      <c r="L9" s="19" t="s">
        <v>33</v>
      </c>
      <c r="M9" s="19">
        <v>400</v>
      </c>
      <c r="N9" s="19">
        <v>0.2</v>
      </c>
      <c r="O9" s="35">
        <v>23.74</v>
      </c>
      <c r="P9" s="18">
        <v>1400000</v>
      </c>
      <c r="Q9" s="16"/>
    </row>
    <row r="10" spans="1:19" x14ac:dyDescent="0.3">
      <c r="A10" s="37">
        <v>45298</v>
      </c>
      <c r="B10" s="18">
        <f t="shared" si="0"/>
        <v>76150</v>
      </c>
      <c r="C10" s="26">
        <v>76.150000000000006</v>
      </c>
      <c r="D10" s="19">
        <v>7.23</v>
      </c>
      <c r="E10" s="19">
        <v>7.75</v>
      </c>
      <c r="F10" s="19">
        <v>125</v>
      </c>
      <c r="G10" s="19">
        <v>17</v>
      </c>
      <c r="H10" s="19">
        <v>288</v>
      </c>
      <c r="I10" s="19">
        <v>40</v>
      </c>
      <c r="J10" s="19">
        <v>261</v>
      </c>
      <c r="K10" s="19">
        <v>25</v>
      </c>
      <c r="L10" s="19" t="s">
        <v>33</v>
      </c>
      <c r="M10" s="19">
        <v>500</v>
      </c>
      <c r="N10" s="19">
        <v>0.3</v>
      </c>
      <c r="O10" s="26">
        <v>22.52</v>
      </c>
      <c r="P10" s="19">
        <v>1200000</v>
      </c>
      <c r="Q10" s="16"/>
    </row>
    <row r="11" spans="1:19" x14ac:dyDescent="0.3">
      <c r="A11" s="37">
        <v>45299</v>
      </c>
      <c r="B11" s="18">
        <f t="shared" si="0"/>
        <v>74150</v>
      </c>
      <c r="C11" s="26">
        <v>74.150000000000006</v>
      </c>
      <c r="D11" s="19">
        <v>7.25</v>
      </c>
      <c r="E11" s="19">
        <v>7.73</v>
      </c>
      <c r="F11" s="19">
        <v>130</v>
      </c>
      <c r="G11" s="19">
        <v>18</v>
      </c>
      <c r="H11" s="19">
        <v>284</v>
      </c>
      <c r="I11" s="19">
        <v>44</v>
      </c>
      <c r="J11" s="19">
        <v>265</v>
      </c>
      <c r="K11" s="19">
        <v>24</v>
      </c>
      <c r="L11" s="19" t="s">
        <v>33</v>
      </c>
      <c r="M11" s="19">
        <v>600</v>
      </c>
      <c r="N11" s="19">
        <v>0.3</v>
      </c>
      <c r="O11" s="26">
        <v>22.9</v>
      </c>
      <c r="P11" s="19">
        <v>1700000</v>
      </c>
      <c r="Q11" s="16"/>
    </row>
    <row r="12" spans="1:19" x14ac:dyDescent="0.3">
      <c r="A12" s="37">
        <v>45300</v>
      </c>
      <c r="B12" s="18">
        <f t="shared" si="0"/>
        <v>72520</v>
      </c>
      <c r="C12" s="26">
        <v>72.52</v>
      </c>
      <c r="D12" s="19">
        <v>7.18</v>
      </c>
      <c r="E12" s="19">
        <v>7.76</v>
      </c>
      <c r="F12" s="19">
        <v>125</v>
      </c>
      <c r="G12" s="19">
        <v>17</v>
      </c>
      <c r="H12" s="19">
        <v>276</v>
      </c>
      <c r="I12" s="19">
        <v>40</v>
      </c>
      <c r="J12" s="19">
        <v>258</v>
      </c>
      <c r="K12" s="19">
        <v>25</v>
      </c>
      <c r="L12" s="19" t="s">
        <v>33</v>
      </c>
      <c r="M12" s="19">
        <v>400</v>
      </c>
      <c r="N12" s="19">
        <v>0.3</v>
      </c>
      <c r="O12" s="26">
        <v>22.44</v>
      </c>
      <c r="P12" s="19">
        <v>1400000</v>
      </c>
      <c r="Q12" s="16"/>
    </row>
    <row r="13" spans="1:19" x14ac:dyDescent="0.3">
      <c r="A13" s="37">
        <v>45301</v>
      </c>
      <c r="B13" s="18">
        <f t="shared" si="0"/>
        <v>75130</v>
      </c>
      <c r="C13" s="26">
        <v>75.13</v>
      </c>
      <c r="D13" s="19">
        <v>7.24</v>
      </c>
      <c r="E13" s="19">
        <v>7.72</v>
      </c>
      <c r="F13" s="19">
        <v>135</v>
      </c>
      <c r="G13" s="19">
        <v>18</v>
      </c>
      <c r="H13" s="19">
        <v>292</v>
      </c>
      <c r="I13" s="19">
        <v>44</v>
      </c>
      <c r="J13" s="19">
        <v>253</v>
      </c>
      <c r="K13" s="19">
        <v>26</v>
      </c>
      <c r="L13" s="19" t="s">
        <v>33</v>
      </c>
      <c r="M13" s="19">
        <v>700</v>
      </c>
      <c r="N13" s="19">
        <v>0.2</v>
      </c>
      <c r="O13" s="26">
        <v>23.37</v>
      </c>
      <c r="P13" s="19">
        <v>1300000</v>
      </c>
      <c r="Q13" s="16"/>
    </row>
    <row r="14" spans="1:19" x14ac:dyDescent="0.3">
      <c r="A14" s="37">
        <v>45302</v>
      </c>
      <c r="B14" s="18">
        <f t="shared" si="0"/>
        <v>72080</v>
      </c>
      <c r="C14" s="26">
        <v>72.08</v>
      </c>
      <c r="D14" s="19">
        <v>7.26</v>
      </c>
      <c r="E14" s="19">
        <v>7.75</v>
      </c>
      <c r="F14" s="19">
        <v>130</v>
      </c>
      <c r="G14" s="19">
        <v>16</v>
      </c>
      <c r="H14" s="19">
        <v>288</v>
      </c>
      <c r="I14" s="19">
        <v>44</v>
      </c>
      <c r="J14" s="19">
        <v>265</v>
      </c>
      <c r="K14" s="19">
        <v>24</v>
      </c>
      <c r="L14" s="19" t="s">
        <v>33</v>
      </c>
      <c r="M14" s="19">
        <v>600</v>
      </c>
      <c r="N14" s="19">
        <v>0.3</v>
      </c>
      <c r="O14" s="26">
        <v>22.5</v>
      </c>
      <c r="P14" s="19">
        <v>1400000</v>
      </c>
      <c r="Q14" s="16"/>
    </row>
    <row r="15" spans="1:19" x14ac:dyDescent="0.3">
      <c r="A15" s="37">
        <v>45303</v>
      </c>
      <c r="B15" s="18">
        <f t="shared" si="0"/>
        <v>68350</v>
      </c>
      <c r="C15" s="26">
        <v>68.349999999999994</v>
      </c>
      <c r="D15" s="19">
        <v>7.28</v>
      </c>
      <c r="E15" s="19">
        <v>7.77</v>
      </c>
      <c r="F15" s="19">
        <v>135</v>
      </c>
      <c r="G15" s="19">
        <v>17</v>
      </c>
      <c r="H15" s="19">
        <v>284</v>
      </c>
      <c r="I15" s="19">
        <v>40</v>
      </c>
      <c r="J15" s="19">
        <v>257</v>
      </c>
      <c r="K15" s="19">
        <v>26</v>
      </c>
      <c r="L15" s="19" t="s">
        <v>33</v>
      </c>
      <c r="M15" s="19">
        <v>500</v>
      </c>
      <c r="N15" s="19">
        <v>0.2</v>
      </c>
      <c r="O15" s="26">
        <v>23.02</v>
      </c>
      <c r="P15" s="19">
        <v>1700000</v>
      </c>
      <c r="Q15" s="16"/>
    </row>
    <row r="16" spans="1:19" x14ac:dyDescent="0.3">
      <c r="A16" s="37">
        <v>45304</v>
      </c>
      <c r="B16" s="18">
        <f t="shared" si="0"/>
        <v>71160</v>
      </c>
      <c r="C16" s="26">
        <v>71.16</v>
      </c>
      <c r="D16" s="19">
        <v>7.29</v>
      </c>
      <c r="E16" s="19">
        <v>7.86</v>
      </c>
      <c r="F16" s="19">
        <v>140</v>
      </c>
      <c r="G16" s="19">
        <v>17</v>
      </c>
      <c r="H16" s="19">
        <v>296</v>
      </c>
      <c r="I16" s="19">
        <v>44</v>
      </c>
      <c r="J16" s="19">
        <v>264</v>
      </c>
      <c r="K16" s="19">
        <v>25</v>
      </c>
      <c r="L16" s="19" t="s">
        <v>33</v>
      </c>
      <c r="M16" s="19">
        <v>400</v>
      </c>
      <c r="N16" s="19">
        <v>0.2</v>
      </c>
      <c r="O16" s="26">
        <v>22.76</v>
      </c>
      <c r="P16" s="19">
        <v>1300000</v>
      </c>
      <c r="Q16" s="16"/>
    </row>
    <row r="17" spans="1:17" x14ac:dyDescent="0.3">
      <c r="A17" s="37">
        <v>45305</v>
      </c>
      <c r="B17" s="18">
        <f t="shared" si="0"/>
        <v>75370</v>
      </c>
      <c r="C17" s="26">
        <v>75.37</v>
      </c>
      <c r="D17" s="19">
        <v>7.17</v>
      </c>
      <c r="E17" s="19">
        <v>7.81</v>
      </c>
      <c r="F17" s="19">
        <v>135</v>
      </c>
      <c r="G17" s="19">
        <v>16</v>
      </c>
      <c r="H17" s="19">
        <v>292</v>
      </c>
      <c r="I17" s="19">
        <v>40</v>
      </c>
      <c r="J17" s="19">
        <v>253</v>
      </c>
      <c r="K17" s="19">
        <v>26</v>
      </c>
      <c r="L17" s="19" t="s">
        <v>33</v>
      </c>
      <c r="M17" s="19">
        <v>600</v>
      </c>
      <c r="N17" s="19">
        <v>0.3</v>
      </c>
      <c r="O17" s="26">
        <v>22.67</v>
      </c>
      <c r="P17" s="19">
        <v>1200000</v>
      </c>
      <c r="Q17" s="16"/>
    </row>
    <row r="18" spans="1:17" x14ac:dyDescent="0.3">
      <c r="A18" s="37">
        <v>45306</v>
      </c>
      <c r="B18" s="18">
        <f t="shared" si="0"/>
        <v>74920</v>
      </c>
      <c r="C18" s="26">
        <v>74.92</v>
      </c>
      <c r="D18" s="19">
        <v>7.16</v>
      </c>
      <c r="E18" s="19">
        <v>7.79</v>
      </c>
      <c r="F18" s="19">
        <v>130</v>
      </c>
      <c r="G18" s="19">
        <v>17</v>
      </c>
      <c r="H18" s="19">
        <v>276</v>
      </c>
      <c r="I18" s="19">
        <v>40</v>
      </c>
      <c r="J18" s="19">
        <v>257</v>
      </c>
      <c r="K18" s="19">
        <v>25</v>
      </c>
      <c r="L18" s="19" t="s">
        <v>33</v>
      </c>
      <c r="M18" s="19">
        <v>700</v>
      </c>
      <c r="N18" s="19">
        <v>0.3</v>
      </c>
      <c r="O18" s="26">
        <v>23.56</v>
      </c>
      <c r="P18" s="19">
        <v>1700000</v>
      </c>
      <c r="Q18" s="16"/>
    </row>
    <row r="19" spans="1:17" x14ac:dyDescent="0.3">
      <c r="A19" s="37">
        <v>45307</v>
      </c>
      <c r="B19" s="18">
        <f t="shared" si="0"/>
        <v>73850</v>
      </c>
      <c r="C19" s="26">
        <v>73.849999999999994</v>
      </c>
      <c r="D19" s="19">
        <v>7.14</v>
      </c>
      <c r="E19" s="19">
        <v>7.78</v>
      </c>
      <c r="F19" s="19">
        <v>140</v>
      </c>
      <c r="G19" s="19">
        <v>18</v>
      </c>
      <c r="H19" s="19">
        <v>284</v>
      </c>
      <c r="I19" s="19">
        <v>48</v>
      </c>
      <c r="J19" s="19">
        <v>267</v>
      </c>
      <c r="K19" s="19">
        <v>28</v>
      </c>
      <c r="L19" s="19" t="s">
        <v>33</v>
      </c>
      <c r="M19" s="19">
        <v>400</v>
      </c>
      <c r="N19" s="19">
        <v>0.2</v>
      </c>
      <c r="O19" s="26">
        <v>23.04</v>
      </c>
      <c r="P19" s="19">
        <v>1300000</v>
      </c>
      <c r="Q19" s="16"/>
    </row>
    <row r="20" spans="1:17" x14ac:dyDescent="0.3">
      <c r="A20" s="37">
        <v>45308</v>
      </c>
      <c r="B20" s="18">
        <f t="shared" si="0"/>
        <v>71860</v>
      </c>
      <c r="C20" s="26">
        <v>71.86</v>
      </c>
      <c r="D20" s="19">
        <v>7.18</v>
      </c>
      <c r="E20" s="19">
        <v>7.75</v>
      </c>
      <c r="F20" s="19">
        <v>145</v>
      </c>
      <c r="G20" s="19">
        <v>19</v>
      </c>
      <c r="H20" s="19">
        <v>292</v>
      </c>
      <c r="I20" s="19">
        <v>44</v>
      </c>
      <c r="J20" s="19">
        <v>256</v>
      </c>
      <c r="K20" s="19">
        <v>28</v>
      </c>
      <c r="L20" s="19" t="s">
        <v>33</v>
      </c>
      <c r="M20" s="19">
        <v>500</v>
      </c>
      <c r="N20" s="19">
        <v>0.3</v>
      </c>
      <c r="O20" s="26">
        <v>22.63</v>
      </c>
      <c r="P20" s="19">
        <v>1200000</v>
      </c>
      <c r="Q20" s="16"/>
    </row>
    <row r="21" spans="1:17" x14ac:dyDescent="0.3">
      <c r="A21" s="37">
        <v>45309</v>
      </c>
      <c r="B21" s="18">
        <f t="shared" si="0"/>
        <v>72150</v>
      </c>
      <c r="C21" s="26">
        <v>72.150000000000006</v>
      </c>
      <c r="D21" s="19">
        <v>7.17</v>
      </c>
      <c r="E21" s="19">
        <v>7.69</v>
      </c>
      <c r="F21" s="19">
        <v>135</v>
      </c>
      <c r="G21" s="19">
        <v>17</v>
      </c>
      <c r="H21" s="19">
        <v>280</v>
      </c>
      <c r="I21" s="19">
        <v>40</v>
      </c>
      <c r="J21" s="19">
        <v>264</v>
      </c>
      <c r="K21" s="19">
        <v>27</v>
      </c>
      <c r="L21" s="19" t="s">
        <v>33</v>
      </c>
      <c r="M21" s="19">
        <v>500</v>
      </c>
      <c r="N21" s="19">
        <v>0.3</v>
      </c>
      <c r="O21" s="26">
        <v>23.11</v>
      </c>
      <c r="P21" s="19">
        <v>1400000</v>
      </c>
      <c r="Q21" s="16"/>
    </row>
    <row r="22" spans="1:17" x14ac:dyDescent="0.3">
      <c r="A22" s="37">
        <v>45310</v>
      </c>
      <c r="B22" s="18">
        <f t="shared" si="0"/>
        <v>73220</v>
      </c>
      <c r="C22" s="26">
        <v>73.22</v>
      </c>
      <c r="D22" s="19">
        <v>7.2</v>
      </c>
      <c r="E22" s="19">
        <v>7.57</v>
      </c>
      <c r="F22" s="19">
        <v>125</v>
      </c>
      <c r="G22" s="19">
        <v>16</v>
      </c>
      <c r="H22" s="19">
        <v>260</v>
      </c>
      <c r="I22" s="19">
        <v>44</v>
      </c>
      <c r="J22" s="19">
        <v>265</v>
      </c>
      <c r="K22" s="19">
        <v>28</v>
      </c>
      <c r="L22" s="19" t="s">
        <v>33</v>
      </c>
      <c r="M22" s="19">
        <v>600</v>
      </c>
      <c r="N22" s="19">
        <v>0.2</v>
      </c>
      <c r="O22" s="26">
        <v>22.71</v>
      </c>
      <c r="P22" s="19">
        <v>1700000</v>
      </c>
      <c r="Q22" s="16"/>
    </row>
    <row r="23" spans="1:17" x14ac:dyDescent="0.3">
      <c r="A23" s="37">
        <v>45311</v>
      </c>
      <c r="B23" s="18">
        <f t="shared" si="0"/>
        <v>73720</v>
      </c>
      <c r="C23" s="26">
        <v>73.72</v>
      </c>
      <c r="D23" s="29">
        <v>7.08</v>
      </c>
      <c r="E23" s="19">
        <v>7.75</v>
      </c>
      <c r="F23" s="19">
        <v>130</v>
      </c>
      <c r="G23" s="19">
        <v>17</v>
      </c>
      <c r="H23" s="19">
        <v>276</v>
      </c>
      <c r="I23" s="19">
        <v>40</v>
      </c>
      <c r="J23" s="19">
        <v>259</v>
      </c>
      <c r="K23" s="19">
        <v>26</v>
      </c>
      <c r="L23" s="19" t="s">
        <v>33</v>
      </c>
      <c r="M23" s="19">
        <v>400</v>
      </c>
      <c r="N23" s="19">
        <v>0.3</v>
      </c>
      <c r="O23" s="26">
        <v>23.5</v>
      </c>
      <c r="P23" s="19">
        <v>1400000</v>
      </c>
      <c r="Q23" s="16"/>
    </row>
    <row r="24" spans="1:17" x14ac:dyDescent="0.3">
      <c r="A24" s="37">
        <v>45312</v>
      </c>
      <c r="B24" s="18">
        <f t="shared" si="0"/>
        <v>74440</v>
      </c>
      <c r="C24" s="26">
        <v>74.44</v>
      </c>
      <c r="D24" s="19">
        <v>7.06</v>
      </c>
      <c r="E24" s="19">
        <v>7.69</v>
      </c>
      <c r="F24" s="19">
        <v>135</v>
      </c>
      <c r="G24" s="19">
        <v>18</v>
      </c>
      <c r="H24" s="19">
        <v>284</v>
      </c>
      <c r="I24" s="19">
        <v>44</v>
      </c>
      <c r="J24" s="19">
        <v>263</v>
      </c>
      <c r="K24" s="19">
        <v>27</v>
      </c>
      <c r="L24" s="19" t="s">
        <v>33</v>
      </c>
      <c r="M24" s="19">
        <v>500</v>
      </c>
      <c r="N24" s="19">
        <v>0.3</v>
      </c>
      <c r="O24" s="26">
        <v>23.23</v>
      </c>
      <c r="P24" s="19">
        <v>1300000</v>
      </c>
      <c r="Q24" s="16"/>
    </row>
    <row r="25" spans="1:17" x14ac:dyDescent="0.3">
      <c r="A25" s="37">
        <v>45313</v>
      </c>
      <c r="B25" s="18">
        <f t="shared" si="0"/>
        <v>73070</v>
      </c>
      <c r="C25" s="26">
        <v>73.069999999999993</v>
      </c>
      <c r="D25" s="19">
        <v>7.03</v>
      </c>
      <c r="E25" s="19">
        <v>7.68</v>
      </c>
      <c r="F25" s="19">
        <v>125</v>
      </c>
      <c r="G25" s="19">
        <v>17</v>
      </c>
      <c r="H25" s="19">
        <v>288</v>
      </c>
      <c r="I25" s="19">
        <v>48</v>
      </c>
      <c r="J25" s="19">
        <v>263</v>
      </c>
      <c r="K25" s="19">
        <v>28</v>
      </c>
      <c r="L25" s="19" t="s">
        <v>33</v>
      </c>
      <c r="M25" s="19">
        <v>700</v>
      </c>
      <c r="N25" s="19">
        <v>0.2</v>
      </c>
      <c r="O25" s="26">
        <v>23.59</v>
      </c>
      <c r="P25" s="19">
        <v>1200000</v>
      </c>
      <c r="Q25" s="16"/>
    </row>
    <row r="26" spans="1:17" x14ac:dyDescent="0.3">
      <c r="A26" s="37">
        <v>45314</v>
      </c>
      <c r="B26" s="18">
        <f t="shared" si="0"/>
        <v>73960</v>
      </c>
      <c r="C26" s="26">
        <v>73.959999999999994</v>
      </c>
      <c r="D26" s="19">
        <v>7.09</v>
      </c>
      <c r="E26" s="19">
        <v>7.7</v>
      </c>
      <c r="F26" s="19">
        <v>135</v>
      </c>
      <c r="G26" s="19">
        <v>19</v>
      </c>
      <c r="H26" s="19">
        <v>280</v>
      </c>
      <c r="I26" s="19">
        <v>44</v>
      </c>
      <c r="J26" s="19">
        <v>265</v>
      </c>
      <c r="K26" s="19">
        <v>27</v>
      </c>
      <c r="L26" s="19" t="s">
        <v>33</v>
      </c>
      <c r="M26" s="19">
        <v>600</v>
      </c>
      <c r="N26" s="19">
        <v>0.3</v>
      </c>
      <c r="O26" s="26">
        <v>23.6</v>
      </c>
      <c r="P26" s="19">
        <v>1400000</v>
      </c>
      <c r="Q26" s="16"/>
    </row>
    <row r="27" spans="1:17" x14ac:dyDescent="0.3">
      <c r="A27" s="37">
        <v>45315</v>
      </c>
      <c r="B27" s="18">
        <f t="shared" si="0"/>
        <v>74190</v>
      </c>
      <c r="C27" s="26">
        <v>74.19</v>
      </c>
      <c r="D27" s="19">
        <v>7.14</v>
      </c>
      <c r="E27" s="19">
        <v>7.71</v>
      </c>
      <c r="F27" s="19">
        <v>130</v>
      </c>
      <c r="G27" s="19">
        <v>18</v>
      </c>
      <c r="H27" s="19">
        <v>292</v>
      </c>
      <c r="I27" s="19">
        <v>48</v>
      </c>
      <c r="J27" s="19">
        <v>271</v>
      </c>
      <c r="K27" s="19">
        <v>29</v>
      </c>
      <c r="L27" s="19" t="s">
        <v>33</v>
      </c>
      <c r="M27" s="19">
        <v>400</v>
      </c>
      <c r="N27" s="19">
        <v>0.3</v>
      </c>
      <c r="O27" s="26">
        <v>22.56</v>
      </c>
      <c r="P27" s="19">
        <v>1700000</v>
      </c>
      <c r="Q27" s="16"/>
    </row>
    <row r="28" spans="1:17" x14ac:dyDescent="0.3">
      <c r="A28" s="37">
        <v>45316</v>
      </c>
      <c r="B28" s="18">
        <f t="shared" si="0"/>
        <v>81740</v>
      </c>
      <c r="C28" s="26">
        <v>81.739999999999995</v>
      </c>
      <c r="D28" s="19">
        <v>7.16</v>
      </c>
      <c r="E28" s="19">
        <v>7.74</v>
      </c>
      <c r="F28" s="19">
        <v>135</v>
      </c>
      <c r="G28" s="19">
        <v>18</v>
      </c>
      <c r="H28" s="19">
        <v>284</v>
      </c>
      <c r="I28" s="19">
        <v>44</v>
      </c>
      <c r="J28" s="19">
        <v>264</v>
      </c>
      <c r="K28" s="19">
        <v>27</v>
      </c>
      <c r="L28" s="19" t="s">
        <v>33</v>
      </c>
      <c r="M28" s="19">
        <v>500</v>
      </c>
      <c r="N28" s="19">
        <v>0.3</v>
      </c>
      <c r="O28" s="26">
        <v>23</v>
      </c>
      <c r="P28" s="19">
        <v>1200000</v>
      </c>
      <c r="Q28" s="16"/>
    </row>
    <row r="29" spans="1:17" x14ac:dyDescent="0.3">
      <c r="A29" s="37">
        <v>45317</v>
      </c>
      <c r="B29" s="18">
        <f t="shared" si="0"/>
        <v>82930</v>
      </c>
      <c r="C29" s="26">
        <v>82.93</v>
      </c>
      <c r="D29" s="19">
        <v>7.11</v>
      </c>
      <c r="E29" s="19">
        <v>7.67</v>
      </c>
      <c r="F29" s="19">
        <v>130</v>
      </c>
      <c r="G29" s="19">
        <v>17</v>
      </c>
      <c r="H29" s="19">
        <v>280</v>
      </c>
      <c r="I29" s="19">
        <v>44</v>
      </c>
      <c r="J29" s="19">
        <v>261</v>
      </c>
      <c r="K29" s="19">
        <v>26</v>
      </c>
      <c r="L29" s="19" t="s">
        <v>33</v>
      </c>
      <c r="M29" s="19">
        <v>700</v>
      </c>
      <c r="N29" s="19">
        <v>0.3</v>
      </c>
      <c r="O29" s="26">
        <v>23.4</v>
      </c>
      <c r="P29" s="19">
        <v>1700000</v>
      </c>
      <c r="Q29" s="16"/>
    </row>
    <row r="30" spans="1:17" x14ac:dyDescent="0.3">
      <c r="A30" s="37">
        <v>45318</v>
      </c>
      <c r="B30" s="18">
        <f t="shared" si="0"/>
        <v>78340</v>
      </c>
      <c r="C30" s="26">
        <v>78.34</v>
      </c>
      <c r="D30" s="19">
        <v>7.07</v>
      </c>
      <c r="E30" s="19">
        <v>7.66</v>
      </c>
      <c r="F30" s="19">
        <v>140</v>
      </c>
      <c r="G30" s="19">
        <v>18</v>
      </c>
      <c r="H30" s="19">
        <v>276</v>
      </c>
      <c r="I30" s="19">
        <v>48</v>
      </c>
      <c r="J30" s="19">
        <v>257</v>
      </c>
      <c r="K30" s="19">
        <v>27</v>
      </c>
      <c r="L30" s="19" t="s">
        <v>33</v>
      </c>
      <c r="M30" s="19">
        <v>400</v>
      </c>
      <c r="N30" s="19">
        <v>0.3</v>
      </c>
      <c r="O30" s="26">
        <v>22.53</v>
      </c>
      <c r="P30" s="19">
        <v>1400000</v>
      </c>
      <c r="Q30" s="16"/>
    </row>
    <row r="31" spans="1:17" x14ac:dyDescent="0.3">
      <c r="A31" s="37">
        <v>45319</v>
      </c>
      <c r="B31" s="18">
        <f t="shared" si="0"/>
        <v>82260</v>
      </c>
      <c r="C31" s="26">
        <v>82.26</v>
      </c>
      <c r="D31" s="19">
        <v>7.04</v>
      </c>
      <c r="E31" s="19">
        <v>7.63</v>
      </c>
      <c r="F31" s="19">
        <v>125</v>
      </c>
      <c r="G31" s="19">
        <v>17</v>
      </c>
      <c r="H31" s="19">
        <v>288</v>
      </c>
      <c r="I31" s="19">
        <v>44</v>
      </c>
      <c r="J31" s="19">
        <v>265</v>
      </c>
      <c r="K31" s="19">
        <v>28</v>
      </c>
      <c r="L31" s="19" t="s">
        <v>33</v>
      </c>
      <c r="M31" s="19">
        <v>600</v>
      </c>
      <c r="N31" s="19">
        <v>0.3</v>
      </c>
      <c r="O31" s="26">
        <v>22.87</v>
      </c>
      <c r="P31" s="19">
        <v>1300000</v>
      </c>
      <c r="Q31" s="16"/>
    </row>
    <row r="32" spans="1:17" x14ac:dyDescent="0.3">
      <c r="A32" s="37">
        <v>45320</v>
      </c>
      <c r="B32" s="18">
        <f t="shared" si="0"/>
        <v>84010</v>
      </c>
      <c r="C32" s="26">
        <v>84.01</v>
      </c>
      <c r="D32" s="19">
        <v>7.06</v>
      </c>
      <c r="E32" s="19">
        <v>7.62</v>
      </c>
      <c r="F32" s="19">
        <v>130</v>
      </c>
      <c r="G32" s="19">
        <v>18</v>
      </c>
      <c r="H32" s="19">
        <v>284</v>
      </c>
      <c r="I32" s="19">
        <v>48</v>
      </c>
      <c r="J32" s="19">
        <v>267</v>
      </c>
      <c r="K32" s="19">
        <v>27</v>
      </c>
      <c r="L32" s="19" t="s">
        <v>33</v>
      </c>
      <c r="M32" s="19">
        <v>500</v>
      </c>
      <c r="N32" s="19">
        <v>0.2</v>
      </c>
      <c r="O32" s="26">
        <v>23.34</v>
      </c>
      <c r="P32" s="19">
        <v>1700000</v>
      </c>
      <c r="Q32" s="16"/>
    </row>
    <row r="33" spans="1:18" x14ac:dyDescent="0.3">
      <c r="A33" s="37">
        <v>45321</v>
      </c>
      <c r="B33" s="18">
        <f t="shared" si="0"/>
        <v>84460</v>
      </c>
      <c r="C33" s="26">
        <v>84.46</v>
      </c>
      <c r="D33" s="19">
        <v>7.04</v>
      </c>
      <c r="E33" s="19">
        <v>7.63</v>
      </c>
      <c r="F33" s="19">
        <v>125</v>
      </c>
      <c r="G33" s="19">
        <v>16</v>
      </c>
      <c r="H33" s="19">
        <v>280</v>
      </c>
      <c r="I33" s="19">
        <v>44</v>
      </c>
      <c r="J33" s="19">
        <v>263</v>
      </c>
      <c r="K33" s="19">
        <v>26</v>
      </c>
      <c r="L33" s="19" t="s">
        <v>33</v>
      </c>
      <c r="M33" s="19">
        <v>700</v>
      </c>
      <c r="N33" s="19">
        <v>0.3</v>
      </c>
      <c r="O33" s="26">
        <v>22.52</v>
      </c>
      <c r="P33" s="19">
        <v>1400000</v>
      </c>
      <c r="Q33" s="16"/>
    </row>
    <row r="34" spans="1:18" ht="15" thickBot="1" x14ac:dyDescent="0.35">
      <c r="A34" s="37">
        <v>45322</v>
      </c>
      <c r="B34" s="18">
        <f t="shared" si="0"/>
        <v>82400</v>
      </c>
      <c r="C34" s="36">
        <v>82.4</v>
      </c>
      <c r="D34" s="28">
        <v>7.02</v>
      </c>
      <c r="E34" s="28">
        <v>7.65</v>
      </c>
      <c r="F34" s="28">
        <v>135</v>
      </c>
      <c r="G34" s="28">
        <v>17</v>
      </c>
      <c r="H34" s="28">
        <v>296</v>
      </c>
      <c r="I34" s="28">
        <v>48</v>
      </c>
      <c r="J34" s="28">
        <v>261</v>
      </c>
      <c r="K34" s="28">
        <v>28</v>
      </c>
      <c r="L34" s="28" t="s">
        <v>33</v>
      </c>
      <c r="M34" s="28">
        <v>400</v>
      </c>
      <c r="N34" s="28">
        <v>0.3</v>
      </c>
      <c r="O34" s="36">
        <v>23.66</v>
      </c>
      <c r="P34" s="28">
        <v>1300000</v>
      </c>
      <c r="Q34" s="31"/>
    </row>
    <row r="35" spans="1:18" ht="15" thickBot="1" x14ac:dyDescent="0.35">
      <c r="A35" s="11" t="s">
        <v>28</v>
      </c>
      <c r="B35" s="12">
        <f>AVERAGE(B4:B34)</f>
        <v>75477.419354838712</v>
      </c>
      <c r="C35" s="12">
        <f t="shared" ref="C35:P35" si="1">AVERAGE(C4:C34)</f>
        <v>75.47741935483873</v>
      </c>
      <c r="D35" s="12">
        <f t="shared" si="1"/>
        <v>7.1629032258064509</v>
      </c>
      <c r="E35" s="12">
        <f t="shared" si="1"/>
        <v>7.7219354838709675</v>
      </c>
      <c r="F35" s="12">
        <f t="shared" si="1"/>
        <v>131.61290322580646</v>
      </c>
      <c r="G35" s="12">
        <f t="shared" si="1"/>
        <v>17.193548387096776</v>
      </c>
      <c r="H35" s="12">
        <f t="shared" si="1"/>
        <v>283.74193548387098</v>
      </c>
      <c r="I35" s="12">
        <f t="shared" si="1"/>
        <v>43.483870967741936</v>
      </c>
      <c r="J35" s="12">
        <f t="shared" si="1"/>
        <v>261.90322580645159</v>
      </c>
      <c r="K35" s="12">
        <f t="shared" si="1"/>
        <v>26.322580645161292</v>
      </c>
      <c r="L35" s="12"/>
      <c r="M35" s="12">
        <f t="shared" si="1"/>
        <v>535.48387096774195</v>
      </c>
      <c r="N35" s="12">
        <f t="shared" si="1"/>
        <v>0.2709677419354839</v>
      </c>
      <c r="O35" s="12">
        <f t="shared" si="1"/>
        <v>23.112903225806448</v>
      </c>
      <c r="P35" s="12">
        <f t="shared" si="1"/>
        <v>1412903.2258064516</v>
      </c>
      <c r="Q35" s="20"/>
    </row>
    <row r="36" spans="1:18" x14ac:dyDescent="0.3">
      <c r="C36" s="43">
        <f>SUM(C4:C34)</f>
        <v>2339.8000000000006</v>
      </c>
    </row>
    <row r="37" spans="1:18" x14ac:dyDescent="0.3">
      <c r="A37" s="14"/>
      <c r="B37" s="15"/>
      <c r="C37" s="15"/>
      <c r="D37" s="15"/>
      <c r="E37" s="15"/>
      <c r="F37" s="15"/>
      <c r="G37" s="15"/>
      <c r="H37" s="15"/>
      <c r="I37" s="15"/>
      <c r="J37" s="15"/>
      <c r="K37" s="15"/>
      <c r="L37" s="15"/>
      <c r="M37" s="15"/>
      <c r="N37" s="15"/>
      <c r="O37" s="15"/>
      <c r="P37" s="15"/>
    </row>
    <row r="38" spans="1:18" x14ac:dyDescent="0.3">
      <c r="A38" s="14"/>
    </row>
    <row r="39" spans="1:18" x14ac:dyDescent="0.3">
      <c r="A39" s="14"/>
      <c r="B39" s="15"/>
      <c r="C39" s="15"/>
      <c r="D39" s="15"/>
      <c r="E39" s="15"/>
      <c r="F39" s="15"/>
      <c r="G39" s="15"/>
      <c r="H39" s="15"/>
      <c r="I39" s="15"/>
      <c r="J39" s="15"/>
      <c r="K39" s="15"/>
      <c r="L39" s="15"/>
      <c r="M39" s="15"/>
      <c r="N39" s="15"/>
      <c r="O39" s="15"/>
      <c r="P39" s="15"/>
    </row>
    <row r="41" spans="1:18" ht="40.799999999999997" customHeight="1" x14ac:dyDescent="0.3">
      <c r="A41" s="45" t="s">
        <v>29</v>
      </c>
      <c r="B41" s="45"/>
      <c r="C41" s="45" t="s">
        <v>30</v>
      </c>
      <c r="D41" s="45"/>
      <c r="E41" s="45"/>
      <c r="F41" s="45"/>
      <c r="G41" s="45"/>
      <c r="H41" s="45"/>
      <c r="I41" s="45"/>
      <c r="J41" s="45"/>
      <c r="K41" s="45"/>
      <c r="L41" s="45"/>
      <c r="M41" s="45"/>
      <c r="N41" s="45"/>
      <c r="O41" s="45"/>
      <c r="P41" s="45"/>
      <c r="Q41" s="45"/>
    </row>
    <row r="43" spans="1:18" x14ac:dyDescent="0.3">
      <c r="A43" s="14" t="s">
        <v>31</v>
      </c>
      <c r="B43" s="15">
        <f>MIN(B4:B34)</f>
        <v>68350</v>
      </c>
      <c r="C43" s="15">
        <f>MIN(C4:C34)</f>
        <v>68.349999999999994</v>
      </c>
      <c r="D43" s="15">
        <f t="shared" ref="D43:K43" si="2">MIN(D4:D34)</f>
        <v>7.02</v>
      </c>
      <c r="E43" s="15">
        <f t="shared" si="2"/>
        <v>7.57</v>
      </c>
      <c r="F43" s="15">
        <f t="shared" si="2"/>
        <v>120</v>
      </c>
      <c r="G43" s="15">
        <f t="shared" si="2"/>
        <v>16</v>
      </c>
      <c r="H43" s="15">
        <f t="shared" si="2"/>
        <v>260</v>
      </c>
      <c r="I43" s="15">
        <f t="shared" si="2"/>
        <v>40</v>
      </c>
      <c r="J43" s="15">
        <f t="shared" si="2"/>
        <v>253</v>
      </c>
      <c r="K43" s="15">
        <f t="shared" si="2"/>
        <v>24</v>
      </c>
      <c r="L43" s="15"/>
      <c r="M43" s="15">
        <f t="shared" ref="M43:P43" si="3">MIN(M4:M34)</f>
        <v>400</v>
      </c>
      <c r="N43" s="15">
        <f t="shared" si="3"/>
        <v>0.2</v>
      </c>
      <c r="O43" s="15">
        <f t="shared" si="3"/>
        <v>22.44</v>
      </c>
      <c r="P43" s="15">
        <f t="shared" si="3"/>
        <v>1200000</v>
      </c>
      <c r="Q43" s="15"/>
      <c r="R43" s="15"/>
    </row>
    <row r="44" spans="1:18" x14ac:dyDescent="0.3">
      <c r="A44" s="14"/>
    </row>
    <row r="45" spans="1:18" x14ac:dyDescent="0.3">
      <c r="A45" s="14" t="s">
        <v>32</v>
      </c>
      <c r="B45" s="15">
        <f>MAX(B4:B34)</f>
        <v>84460</v>
      </c>
      <c r="C45" s="15">
        <f>MAX(C4:C34)</f>
        <v>84.46</v>
      </c>
      <c r="D45" s="15">
        <f t="shared" ref="D45:K45" si="4">MAX(D4:D34)</f>
        <v>7.29</v>
      </c>
      <c r="E45" s="15">
        <f t="shared" si="4"/>
        <v>7.86</v>
      </c>
      <c r="F45" s="15">
        <f t="shared" si="4"/>
        <v>145</v>
      </c>
      <c r="G45" s="15">
        <f t="shared" si="4"/>
        <v>19</v>
      </c>
      <c r="H45" s="15">
        <f t="shared" si="4"/>
        <v>296</v>
      </c>
      <c r="I45" s="15">
        <f t="shared" si="4"/>
        <v>48</v>
      </c>
      <c r="J45" s="15">
        <f t="shared" si="4"/>
        <v>271</v>
      </c>
      <c r="K45" s="15">
        <f t="shared" si="4"/>
        <v>29</v>
      </c>
      <c r="L45" s="15"/>
      <c r="M45" s="15">
        <f t="shared" ref="M45:P45" si="5">MAX(M4:M34)</f>
        <v>700</v>
      </c>
      <c r="N45" s="15">
        <f t="shared" si="5"/>
        <v>0.3</v>
      </c>
      <c r="O45" s="15">
        <f t="shared" si="5"/>
        <v>24.37</v>
      </c>
      <c r="P45" s="15">
        <f t="shared" si="5"/>
        <v>1700000</v>
      </c>
      <c r="Q45" s="15"/>
      <c r="R45" s="15"/>
    </row>
  </sheetData>
  <mergeCells count="12">
    <mergeCell ref="C41:Q41"/>
    <mergeCell ref="A41:B41"/>
    <mergeCell ref="A1:Q1"/>
    <mergeCell ref="A2:A3"/>
    <mergeCell ref="B2:C2"/>
    <mergeCell ref="D2:E2"/>
    <mergeCell ref="F2:G2"/>
    <mergeCell ref="H2:I2"/>
    <mergeCell ref="J2:K2"/>
    <mergeCell ref="L2:M2"/>
    <mergeCell ref="O2:P2"/>
    <mergeCell ref="Q2:Q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Naini-1</vt:lpstr>
      <vt:lpstr>Rajapur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2024-08-02T13:14:55Z</dcterms:modified>
</cp:coreProperties>
</file>