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E04C8911-8E82-44DB-8456-2D74D8A67049}" xr6:coauthVersionLast="47" xr6:coauthVersionMax="47" xr10:uidLastSave="{00000000-0000-0000-0000-000000000000}"/>
  <bookViews>
    <workbookView xWindow="-108" yWindow="-108" windowWidth="23256" windowHeight="12576" activeTab="3" xr2:uid="{00000000-000D-0000-FFFF-FFFF00000000}"/>
  </bookViews>
  <sheets>
    <sheet name="Numayadahi" sheetId="3" r:id="rId1"/>
    <sheet name="Salori" sheetId="4" r:id="rId2"/>
    <sheet name="Kodra" sheetId="5" r:id="rId3"/>
    <sheet name="Pongha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6" l="1"/>
  <c r="C35" i="5"/>
  <c r="B5" i="3" l="1"/>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4" i="3"/>
  <c r="C35" i="4" l="1"/>
  <c r="C35" i="3"/>
  <c r="D34" i="6" l="1"/>
  <c r="E34" i="6"/>
  <c r="F34" i="6"/>
  <c r="G34" i="6"/>
  <c r="H34" i="6"/>
  <c r="I34" i="6"/>
  <c r="J34" i="6"/>
  <c r="K34" i="6"/>
  <c r="M34" i="6"/>
  <c r="N34" i="6"/>
  <c r="O34" i="6"/>
  <c r="P34" i="6"/>
  <c r="B34" i="6"/>
  <c r="C34" i="5"/>
  <c r="D34" i="5"/>
  <c r="E34" i="5"/>
  <c r="F34" i="5"/>
  <c r="G34" i="5"/>
  <c r="H34" i="5"/>
  <c r="I34" i="5"/>
  <c r="J34" i="5"/>
  <c r="K34" i="5"/>
  <c r="M34" i="5"/>
  <c r="N34" i="5"/>
  <c r="O34" i="5"/>
  <c r="P34" i="5"/>
  <c r="B34" i="5"/>
  <c r="P44" i="6"/>
  <c r="O44" i="6"/>
  <c r="N44" i="6"/>
  <c r="M44" i="6"/>
  <c r="K44" i="6"/>
  <c r="J44" i="6"/>
  <c r="I44" i="6"/>
  <c r="H44" i="6"/>
  <c r="G44" i="6"/>
  <c r="F44" i="6"/>
  <c r="E44" i="6"/>
  <c r="D44" i="6"/>
  <c r="B44" i="6"/>
  <c r="P42" i="6"/>
  <c r="O42" i="6"/>
  <c r="N42" i="6"/>
  <c r="M42" i="6"/>
  <c r="K42" i="6"/>
  <c r="J42" i="6"/>
  <c r="I42" i="6"/>
  <c r="H42" i="6"/>
  <c r="G42" i="6"/>
  <c r="F42" i="6"/>
  <c r="E42" i="6"/>
  <c r="D42" i="6"/>
  <c r="B42" i="6"/>
  <c r="P44" i="5"/>
  <c r="O44" i="5"/>
  <c r="N44" i="5"/>
  <c r="M44" i="5"/>
  <c r="K44" i="5"/>
  <c r="J44" i="5"/>
  <c r="I44" i="5"/>
  <c r="H44" i="5"/>
  <c r="G44" i="5"/>
  <c r="F44" i="5"/>
  <c r="E44" i="5"/>
  <c r="D44" i="5"/>
  <c r="C44" i="5"/>
  <c r="B44" i="5"/>
  <c r="P42" i="5"/>
  <c r="O42" i="5"/>
  <c r="N42" i="5"/>
  <c r="M42" i="5"/>
  <c r="K42" i="5"/>
  <c r="J42" i="5"/>
  <c r="I42" i="5"/>
  <c r="H42" i="5"/>
  <c r="G42" i="5"/>
  <c r="F42" i="5"/>
  <c r="E42" i="5"/>
  <c r="D42" i="5"/>
  <c r="C42" i="5"/>
  <c r="B42" i="5"/>
  <c r="P44" i="4"/>
  <c r="O44" i="4"/>
  <c r="N44" i="4"/>
  <c r="M44" i="4"/>
  <c r="K44" i="4"/>
  <c r="J44" i="4"/>
  <c r="I44" i="4"/>
  <c r="H44" i="4"/>
  <c r="G44" i="4"/>
  <c r="F44" i="4"/>
  <c r="E44" i="4"/>
  <c r="D44" i="4"/>
  <c r="C44" i="4"/>
  <c r="B44" i="4"/>
  <c r="P42" i="4"/>
  <c r="O42" i="4"/>
  <c r="N42" i="4"/>
  <c r="M42" i="4"/>
  <c r="K42" i="4"/>
  <c r="J42" i="4"/>
  <c r="I42" i="4"/>
  <c r="H42" i="4"/>
  <c r="G42" i="4"/>
  <c r="F42" i="4"/>
  <c r="E42" i="4"/>
  <c r="D42" i="4"/>
  <c r="C42" i="4"/>
  <c r="B42" i="4"/>
  <c r="C34" i="4"/>
  <c r="D34" i="4"/>
  <c r="E34" i="4"/>
  <c r="F34" i="4"/>
  <c r="G34" i="4"/>
  <c r="H34" i="4"/>
  <c r="I34" i="4"/>
  <c r="J34" i="4"/>
  <c r="K34" i="4"/>
  <c r="M34" i="4"/>
  <c r="N34" i="4"/>
  <c r="O34" i="4"/>
  <c r="P34" i="4"/>
  <c r="B34" i="4"/>
  <c r="C42" i="3"/>
  <c r="D42" i="3"/>
  <c r="E42" i="3"/>
  <c r="F42" i="3"/>
  <c r="G42" i="3"/>
  <c r="H42" i="3"/>
  <c r="I42" i="3"/>
  <c r="J42" i="3"/>
  <c r="K42" i="3"/>
  <c r="M42" i="3"/>
  <c r="N42" i="3"/>
  <c r="O42" i="3"/>
  <c r="P42" i="3"/>
  <c r="C44" i="3"/>
  <c r="D44" i="3"/>
  <c r="E44" i="3"/>
  <c r="F44" i="3"/>
  <c r="G44" i="3"/>
  <c r="H44" i="3"/>
  <c r="I44" i="3"/>
  <c r="J44" i="3"/>
  <c r="K44" i="3"/>
  <c r="M44" i="3"/>
  <c r="N44" i="3"/>
  <c r="O44" i="3"/>
  <c r="P44" i="3"/>
  <c r="B44" i="3"/>
  <c r="B42" i="3"/>
  <c r="C34" i="3"/>
  <c r="D34" i="3"/>
  <c r="E34" i="3"/>
  <c r="F34" i="3"/>
  <c r="G34" i="3"/>
  <c r="H34" i="3"/>
  <c r="I34" i="3"/>
  <c r="J34" i="3"/>
  <c r="K34" i="3"/>
  <c r="M34" i="3"/>
  <c r="N34" i="3"/>
  <c r="O34" i="3"/>
  <c r="P34" i="3"/>
  <c r="B34" i="3"/>
  <c r="C42" i="6" l="1"/>
  <c r="C44" i="6"/>
  <c r="C34" i="6"/>
</calcChain>
</file>

<file path=xl/sharedStrings.xml><?xml version="1.0" encoding="utf-8"?>
<sst xmlns="http://schemas.openxmlformats.org/spreadsheetml/2006/main" count="346" uniqueCount="56">
  <si>
    <t>Date</t>
  </si>
  <si>
    <t>pH</t>
  </si>
  <si>
    <t>BOD (mg/l)</t>
  </si>
  <si>
    <t>COD (mg/l)</t>
  </si>
  <si>
    <t>TSS  (mg/l)</t>
  </si>
  <si>
    <t xml:space="preserve">FECAL COLIFORM </t>
  </si>
  <si>
    <t xml:space="preserve">FRC </t>
  </si>
  <si>
    <t>DEWATERED SLUDGE</t>
  </si>
  <si>
    <t>REMARKS</t>
  </si>
  <si>
    <t>M3</t>
  </si>
  <si>
    <t>MLD</t>
  </si>
  <si>
    <t>Inlet pH 
(Design- &lt;9)</t>
  </si>
  <si>
    <t>Inlet BOD 
(Design- &lt;250 mg/l)</t>
  </si>
  <si>
    <t>Inlet COD
 (Design- &lt;500 mg/l)</t>
  </si>
  <si>
    <t>Final COD (Design  - &lt;50 mg/l)</t>
  </si>
  <si>
    <t>Inlet TSS
 (Design- &lt;500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</si>
  <si>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</si>
  <si>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</si>
  <si>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</si>
  <si>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</si>
  <si>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</si>
  <si>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50 MLD)</t>
  </si>
  <si>
    <t>Final
pH (Design- 6.5 to 9.0)</t>
  </si>
  <si>
    <t>Final
BOD (Design - &lt;20 mg/l)</t>
  </si>
  <si>
    <t>Final TSS (Design  - &lt;30 mg/l)</t>
  </si>
  <si>
    <t>Numayadahi STP, 50 MLD STP at Prayagraj
 INLET FLOW &amp; QUALITY REPORT</t>
  </si>
  <si>
    <t>Daily Feed Quantity  
MLD
(Design-
29 MLD)</t>
  </si>
  <si>
    <t>Daily Feed Quantity  
MLD
(Design-
25 MLD)</t>
  </si>
  <si>
    <t>Daily Feed Quantity  
MLD
(Design-
10 MLD)</t>
  </si>
  <si>
    <t>Salori STP, 29 MLD STP at Prayagraj
 INLET FLOW &amp; QUALITY REPORT</t>
  </si>
  <si>
    <t>Kodra STP, 25 MLD STP at Prayagraj
 INLET FLOW &amp; QUALITY REPORT</t>
  </si>
  <si>
    <t>Ponghat STP, 10 MLD STP at Prayagraj
 INLET FLOW &amp; QUALITY REPORT</t>
  </si>
  <si>
    <t>Average</t>
  </si>
  <si>
    <t>Source:</t>
  </si>
  <si>
    <t>Logbook of Labarotory at Sewage Treament Plant</t>
  </si>
  <si>
    <t>Min</t>
  </si>
  <si>
    <t>Max</t>
  </si>
  <si>
    <t>NA</t>
  </si>
  <si>
    <t xml:space="preserve"> </t>
  </si>
  <si>
    <t>-</t>
  </si>
  <si>
    <t xml:space="preserve">Numayadahi STP is in shutdown from 7:00 PM on 16.09.2022 due to damage in rising main from Ghagharnalla MPS to Numayadahi STP. Subsequently, Sasur Khaderi SPS is also stopped. </t>
  </si>
  <si>
    <t>Maintenance work for rising main from Ghagharnalla MPS to Numayadahi STP is in progress.</t>
  </si>
  <si>
    <t>1. Raw sewage pumping from Ghagarnalla MPS is reduced since 18.08.2022 due to flood.
2. Sasur Kadheri SPS is not in operation since 16.08.2022 due to flood.</t>
  </si>
  <si>
    <t>1. Tapping point at Amitabh bachchan culvert is closed at 4:15 PM on 16.08.2022 due to increase in river level. 
2. Inlet gate for raw sewage from Allahpur drain were closed at 10:15 AM on 16.08.2022 by flood department due to increase in river level. 
3. Currently, raw sewage is being received from house connections only.</t>
  </si>
  <si>
    <t>1. Tapping point at Amitabh bachchan culvert is closed at 4:15 PM on 16.08.2022 due to increase in river level. 
2. Inlet gate for raw sewage from Allahpur drain was opened at 6:30 PM on 04.09.2022 by flood department due to increase in river level. 
3. Currently, raw sewage is being received from Allahapur drain &amp; house connections only.</t>
  </si>
  <si>
    <t>1. Tapping point at Amitabh bachchan culvert is opened at 6:30 PM on 06.09.2022 due to increase in river level. 
2. Inlet gate for raw sewage from Allahpur drain was opened at 6:30 PM on 04.09.2022 by flood department due to increase in river level. 
3. Currently, complete raw sewage is being received inside STP.</t>
  </si>
  <si>
    <t>1. Tapping point at Amitabh bachchan culvert is closed at 3 Am on 24.09.2022 due to increase in river level. 
2. Inlet gate for raw sewage from Allahpur drain were closed at 9 AM on 24.09.2022 by flood department due to increase in river level. 
3. Currently, raw sewage is being received from house connections only.</t>
  </si>
  <si>
    <t>1. Tapping point at Amitabh bachchan culvert is opened at 10:00 PM on 25.09.2022 due to increase in river level. 
2. Inlet gate for raw sewage from Allahpur drain was opened at 6:00 PM on 25.09.2022 by flood department due to increase in river level. 
3. Currently, complete raw sewage is being received inside STP.</t>
  </si>
  <si>
    <t>1. Inlet gate at tapping point for nearby drain is closed at around 9:30 AM on 25.08.2022 due to rise in water level of Yamuna river due to flood.
2. Currently, raw sewage is being received from Vivekanand park SPS and Kalimandir SPS.</t>
  </si>
  <si>
    <t>1. Raw sewage pumping from Ghagarnalla MPS is opened 100% since 03:30 PM on 04.09.2022 due to flood.
2. Sasur Kadheri SPS is taken in operation since 03:30 PM on 04.09.2022 due to flood.</t>
  </si>
  <si>
    <t>Pipe joints in the incoming sewage line are damaged hence raw sewage is going directly to river. Therefore, raw sewage received at STP is less.</t>
  </si>
  <si>
    <t>Pipe joints in the incoming sewage line are damaged hence raw sewage is going directly to river. Therefore, raw sewage received at STP is less. Arrangements for doing maintenance work are in progress.</t>
  </si>
  <si>
    <t>Retaining wall for the nearby nalla at Kodra MPS is broken hence raw sewage is going directly into the river.</t>
  </si>
  <si>
    <t>Retaining wall for the nearby nalla at Kodra MPS is constructed hence complete raw sewage is coming into the STP.</t>
  </si>
  <si>
    <t>1. Inlet gate at tapping point for nearby drain is opened at around 9:36 AM on 03.09.2022 after water level has gobe down in Yamuna river due to flood.
2. Currently, complete raw sewage is coming inisde the STP.
3. Retaining wall for the nearby nalla at Kodra MPS is broken hence raw sewage is going directly into the river.</t>
  </si>
  <si>
    <t xml:space="preserve">Maintenance work in rising main from Ghagharnalla MPS to Numayadahi STP was completed on 24.09.2022 at 4 PM. Subsequently, Ghagharnalla MPS, Sasus Khaderi SPS and Numayadahi STP were taken into operation.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</si>
</sst>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1"/>
      <color rgb="FF000000"/>
      <name val="Arial"/>
      <family val="2"/>
    </font>
    <font>
      <sz val="10"/>
      <color rgb="FF000000"/>
      <name val="Arial"/>
      <family val="2"/>
    </font>
    <font>
      <sz val="22"/>
      <name val="Calibri"/>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29">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76">
    <xf numFmtId="0" fontId="0" fillId="0" borderId="0" xfId="0"/>
    <xf numFmtId="0" fontId="11" fillId="0" borderId="0" xfId="0" applyFont="1" applyAlignment="1">
      <alignment horizontal="center" vertical="center" wrapText="1"/>
    </xf>
    <xf numFmtId="0" fontId="3" fillId="10" borderId="10" xfId="0" applyFont="1" applyFill="1" applyBorder="1" applyAlignment="1">
      <alignment horizontal="center" vertical="center" wrapText="1"/>
    </xf>
    <xf numFmtId="0" fontId="12" fillId="0" borderId="0" xfId="0" applyFont="1" applyAlignment="1">
      <alignment horizontal="center" vertical="center" wrapText="1"/>
    </xf>
    <xf numFmtId="0" fontId="8"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10" xfId="0" applyFont="1" applyFill="1" applyBorder="1" applyAlignment="1">
      <alignment horizontal="center" vertical="center" wrapText="1"/>
    </xf>
    <xf numFmtId="15" fontId="14" fillId="0" borderId="10" xfId="0" applyNumberFormat="1" applyFont="1" applyBorder="1" applyAlignment="1">
      <alignment horizontal="center" vertical="center" wrapText="1"/>
    </xf>
    <xf numFmtId="2" fontId="14" fillId="0" borderId="14" xfId="0" applyNumberFormat="1" applyFont="1" applyBorder="1" applyAlignment="1">
      <alignment horizontal="center"/>
    </xf>
    <xf numFmtId="15" fontId="12" fillId="0" borderId="15" xfId="0" applyNumberFormat="1" applyFont="1" applyBorder="1" applyAlignment="1">
      <alignment horizontal="center" vertical="center" wrapText="1"/>
    </xf>
    <xf numFmtId="0" fontId="10" fillId="0" borderId="0" xfId="0" applyFont="1" applyAlignment="1">
      <alignment horizontal="left"/>
    </xf>
    <xf numFmtId="2" fontId="0" fillId="0" borderId="0" xfId="0" applyNumberFormat="1"/>
    <xf numFmtId="0" fontId="16" fillId="0" borderId="0" xfId="0" applyFont="1" applyAlignment="1">
      <alignment horizontal="left" vertical="center"/>
    </xf>
    <xf numFmtId="2" fontId="12" fillId="0" borderId="18" xfId="0" applyNumberFormat="1" applyFont="1" applyBorder="1" applyAlignment="1">
      <alignment horizontal="left" vertical="center" wrapText="1"/>
    </xf>
    <xf numFmtId="2" fontId="14" fillId="0" borderId="14" xfId="0" applyNumberFormat="1" applyFon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xf>
    <xf numFmtId="0" fontId="15" fillId="0" borderId="7" xfId="0" applyFont="1" applyBorder="1" applyAlignment="1">
      <alignment horizontal="center"/>
    </xf>
    <xf numFmtId="0" fontId="8" fillId="7" borderId="16"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0" fillId="0" borderId="1" xfId="0" applyBorder="1" applyAlignment="1">
      <alignment horizontal="center" vertical="center"/>
    </xf>
    <xf numFmtId="0" fontId="8" fillId="7" borderId="14"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15" fillId="0" borderId="7" xfId="0" applyFont="1" applyBorder="1" applyAlignment="1">
      <alignment horizontal="center" vertical="center"/>
    </xf>
    <xf numFmtId="0" fontId="0" fillId="0" borderId="21" xfId="0" applyBorder="1" applyAlignment="1">
      <alignment horizontal="center" vertical="center"/>
    </xf>
    <xf numFmtId="2" fontId="0" fillId="0" borderId="13" xfId="0" applyNumberFormat="1" applyBorder="1" applyAlignment="1">
      <alignment horizontal="center" vertical="center"/>
    </xf>
    <xf numFmtId="15" fontId="12" fillId="0" borderId="22" xfId="0" applyNumberFormat="1" applyFont="1" applyBorder="1" applyAlignment="1">
      <alignment horizontal="center" vertical="center" wrapText="1"/>
    </xf>
    <xf numFmtId="15" fontId="12" fillId="0" borderId="23" xfId="0" applyNumberFormat="1" applyFont="1" applyBorder="1" applyAlignment="1">
      <alignment horizontal="center" vertical="center" wrapText="1"/>
    </xf>
    <xf numFmtId="164" fontId="0" fillId="0" borderId="13" xfId="0" applyNumberFormat="1" applyBorder="1" applyAlignment="1">
      <alignment horizontal="center" vertical="center"/>
    </xf>
    <xf numFmtId="15" fontId="12" fillId="0" borderId="24" xfId="0" applyNumberFormat="1" applyFont="1" applyBorder="1" applyAlignment="1">
      <alignment horizontal="center" vertical="center" wrapText="1"/>
    </xf>
    <xf numFmtId="2" fontId="12" fillId="0" borderId="18" xfId="0" applyNumberFormat="1" applyFont="1" applyBorder="1" applyAlignment="1">
      <alignment vertical="center" wrapText="1"/>
    </xf>
    <xf numFmtId="2" fontId="12" fillId="0" borderId="25" xfId="0" applyNumberFormat="1" applyFont="1" applyBorder="1" applyAlignment="1">
      <alignment vertical="center" wrapText="1"/>
    </xf>
    <xf numFmtId="2" fontId="0" fillId="0" borderId="15" xfId="0" applyNumberFormat="1" applyBorder="1" applyAlignment="1">
      <alignment horizontal="center" vertical="center"/>
    </xf>
    <xf numFmtId="0" fontId="10" fillId="0" borderId="0" xfId="0" applyFont="1" applyAlignment="1">
      <alignment horizontal="center"/>
    </xf>
    <xf numFmtId="0" fontId="0" fillId="0" borderId="13" xfId="0" quotePrefix="1" applyBorder="1" applyAlignment="1">
      <alignment horizontal="center" vertical="center"/>
    </xf>
    <xf numFmtId="2" fontId="0" fillId="0" borderId="1" xfId="0" applyNumberFormat="1" applyBorder="1" applyAlignment="1">
      <alignment horizontal="center" vertical="center"/>
    </xf>
    <xf numFmtId="2" fontId="0" fillId="0" borderId="13" xfId="0" quotePrefix="1" applyNumberFormat="1" applyBorder="1" applyAlignment="1">
      <alignment horizontal="center" vertical="center"/>
    </xf>
    <xf numFmtId="2" fontId="0" fillId="0" borderId="21" xfId="0" applyNumberFormat="1" applyBorder="1" applyAlignment="1">
      <alignment horizontal="center" vertical="center"/>
    </xf>
    <xf numFmtId="2" fontId="12" fillId="0" borderId="27" xfId="0" applyNumberFormat="1" applyFont="1" applyBorder="1" applyAlignment="1">
      <alignment horizontal="left" vertical="center" wrapText="1"/>
    </xf>
    <xf numFmtId="0" fontId="8" fillId="12"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2" fontId="14" fillId="0" borderId="6" xfId="0" applyNumberFormat="1" applyFont="1" applyBorder="1" applyAlignment="1">
      <alignment horizontal="center" vertical="center"/>
    </xf>
    <xf numFmtId="15" fontId="12" fillId="0" borderId="28" xfId="0" applyNumberFormat="1" applyFont="1" applyBorder="1" applyAlignment="1">
      <alignment horizontal="center" vertical="center" wrapText="1"/>
    </xf>
    <xf numFmtId="0" fontId="0" fillId="0" borderId="21" xfId="0" applyBorder="1" applyAlignment="1">
      <alignment horizontal="center"/>
    </xf>
    <xf numFmtId="2" fontId="10" fillId="0" borderId="0" xfId="0" applyNumberFormat="1" applyFont="1" applyAlignment="1">
      <alignment horizontal="center"/>
    </xf>
    <xf numFmtId="2" fontId="12" fillId="0" borderId="27" xfId="0" applyNumberFormat="1" applyFont="1" applyBorder="1" applyAlignment="1">
      <alignment vertical="center" wrapText="1"/>
    </xf>
    <xf numFmtId="2" fontId="12" fillId="0" borderId="4" xfId="0" applyNumberFormat="1" applyFont="1" applyBorder="1" applyAlignment="1">
      <alignment horizontal="left" vertical="center" wrapText="1"/>
    </xf>
    <xf numFmtId="2" fontId="12" fillId="0" borderId="26" xfId="0" applyNumberFormat="1" applyFont="1" applyBorder="1" applyAlignment="1">
      <alignment horizontal="left" vertical="center" wrapText="1"/>
    </xf>
    <xf numFmtId="2" fontId="12" fillId="0" borderId="27" xfId="0" applyNumberFormat="1" applyFont="1" applyBorder="1" applyAlignment="1">
      <alignment horizontal="left" vertical="center" wrapText="1"/>
    </xf>
    <xf numFmtId="2" fontId="12" fillId="0" borderId="25" xfId="0" applyNumberFormat="1"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 fillId="2" borderId="2" xfId="0" applyFont="1" applyFill="1" applyBorder="1" applyAlignment="1">
      <alignment horizontal="center" vertical="center" wrapText="1"/>
    </xf>
    <xf numFmtId="0" fontId="13" fillId="0" borderId="3" xfId="0" applyFont="1" applyBorder="1"/>
    <xf numFmtId="0" fontId="13" fillId="0" borderId="1" xfId="0" applyFont="1" applyBorder="1"/>
    <xf numFmtId="0" fontId="13" fillId="0" borderId="4" xfId="0" applyFont="1" applyBorder="1"/>
    <xf numFmtId="0" fontId="3" fillId="3" borderId="5" xfId="0" applyFont="1" applyFill="1" applyBorder="1" applyAlignment="1">
      <alignment horizontal="center" vertical="center" wrapText="1"/>
    </xf>
    <xf numFmtId="0" fontId="2" fillId="0" borderId="11" xfId="0" applyFont="1" applyBorder="1"/>
    <xf numFmtId="0" fontId="3" fillId="4" borderId="6" xfId="0" applyFont="1" applyFill="1" applyBorder="1" applyAlignment="1">
      <alignment horizontal="center" vertical="center" wrapText="1"/>
    </xf>
    <xf numFmtId="0" fontId="4" fillId="5" borderId="7" xfId="0" applyFont="1" applyFill="1" applyBorder="1"/>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6" fillId="7" borderId="6" xfId="0" applyFont="1" applyFill="1" applyBorder="1" applyAlignment="1">
      <alignment horizontal="center" vertical="center" wrapText="1"/>
    </xf>
    <xf numFmtId="0" fontId="2" fillId="0" borderId="7" xfId="0" applyFont="1" applyBorder="1"/>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6" fillId="9"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1" borderId="5" xfId="0" applyFont="1" applyFill="1" applyBorder="1" applyAlignment="1">
      <alignment horizontal="center" vertical="center" wrapText="1"/>
    </xf>
    <xf numFmtId="2" fontId="12" fillId="0" borderId="17"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16</xdr:col>
      <xdr:colOff>684107</xdr:colOff>
      <xdr:row>0</xdr:row>
      <xdr:rowOff>52494</xdr:rowOff>
    </xdr:from>
    <xdr:to>
      <xdr:col>16</xdr:col>
      <xdr:colOff>2702561</xdr:colOff>
      <xdr:row>0</xdr:row>
      <xdr:rowOff>848579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564707" y="52494"/>
          <a:ext cx="2018454" cy="796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14</xdr:col>
      <xdr:colOff>15240</xdr:colOff>
      <xdr:row>0</xdr:row>
      <xdr:rowOff>60960</xdr:rowOff>
    </xdr:from>
    <xdr:to>
      <xdr:col>16</xdr:col>
      <xdr:colOff>588434</xdr:colOff>
      <xdr:row>0</xdr:row>
      <xdr:rowOff>857045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618220" y="60960"/>
          <a:ext cx="2011680" cy="79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60960</xdr:colOff>
      <xdr:row>0</xdr:row>
      <xdr:rowOff>0</xdr:rowOff>
    </xdr:from>
    <xdr:to>
      <xdr:col>16</xdr:col>
      <xdr:colOff>1297941</xdr:colOff>
      <xdr:row>0</xdr:row>
      <xdr:rowOff>796085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486900" y="0"/>
          <a:ext cx="2011680" cy="7960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243840</xdr:colOff>
      <xdr:row>0</xdr:row>
      <xdr:rowOff>30480</xdr:rowOff>
    </xdr:from>
    <xdr:to>
      <xdr:col>16</xdr:col>
      <xdr:colOff>1456266</xdr:colOff>
      <xdr:row>0</xdr:row>
      <xdr:rowOff>826565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9235440" y="30480"/>
          <a:ext cx="2011680" cy="7960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44"/>
  <sheetViews>
    <sheetView topLeftCell="A19" zoomScale="90" zoomScaleNormal="90" workbookViewId="0">
      <selection activeCell="A29" sqref="A29:XFD29"/>
    </sheetView>
  </sheetViews>
  <sheetFormatPr defaultRowHeight="14.4" x14ac:dyDescent="0.3"/>
  <cols>
    <col min="1" max="1" width="9.77734375" customWidth="1"/>
    <col min="2" max="2" width="9.33203125" bestFit="1" customWidth="1"/>
    <col min="3" max="3" width="8.88671875" bestFit="1" customWidth="1"/>
    <col min="4" max="6" width="8.33203125" customWidth="1"/>
    <col min="9" max="9" width="8.77734375" customWidth="1"/>
    <col min="11" max="11" width="8.77734375" customWidth="1"/>
    <col min="15" max="15" width="8.33203125" customWidth="1"/>
    <col min="16" max="16" width="11.5546875" bestFit="1" customWidth="1"/>
    <col min="17" max="17" width="40.21875" customWidth="1"/>
  </cols>
  <sheetData>
    <row r="1" spans="1:46" ht="69.75" customHeight="1" thickBot="1" x14ac:dyDescent="0.6">
      <c r="A1" s="57" t="s">
        <v>25</v>
      </c>
      <c r="B1" s="58"/>
      <c r="C1" s="58"/>
      <c r="D1" s="58"/>
      <c r="E1" s="58"/>
      <c r="F1" s="58"/>
      <c r="G1" s="58"/>
      <c r="H1" s="59"/>
      <c r="I1" s="59"/>
      <c r="J1" s="58"/>
      <c r="K1" s="58"/>
      <c r="L1" s="58"/>
      <c r="M1" s="58"/>
      <c r="N1" s="58"/>
      <c r="O1" s="58"/>
      <c r="P1" s="58"/>
      <c r="Q1" s="60"/>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1" t="s">
        <v>0</v>
      </c>
      <c r="B2" s="63" t="s">
        <v>21</v>
      </c>
      <c r="C2" s="64"/>
      <c r="D2" s="65" t="s">
        <v>1</v>
      </c>
      <c r="E2" s="66"/>
      <c r="F2" s="67" t="s">
        <v>2</v>
      </c>
      <c r="G2" s="68"/>
      <c r="H2" s="69" t="s">
        <v>3</v>
      </c>
      <c r="I2" s="70"/>
      <c r="J2" s="71" t="s">
        <v>4</v>
      </c>
      <c r="K2" s="68"/>
      <c r="L2" s="72" t="s">
        <v>5</v>
      </c>
      <c r="M2" s="68"/>
      <c r="N2" s="2" t="s">
        <v>6</v>
      </c>
      <c r="O2" s="72" t="s">
        <v>7</v>
      </c>
      <c r="P2" s="73"/>
      <c r="Q2" s="74"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2"/>
      <c r="B3" s="45" t="s">
        <v>9</v>
      </c>
      <c r="C3" s="44" t="s">
        <v>10</v>
      </c>
      <c r="D3" s="6" t="s">
        <v>11</v>
      </c>
      <c r="E3" s="6" t="s">
        <v>22</v>
      </c>
      <c r="F3" s="23" t="s">
        <v>12</v>
      </c>
      <c r="G3" s="24" t="s">
        <v>23</v>
      </c>
      <c r="H3" s="7" t="s">
        <v>13</v>
      </c>
      <c r="I3" s="7" t="s">
        <v>14</v>
      </c>
      <c r="J3" s="8" t="s">
        <v>15</v>
      </c>
      <c r="K3" s="8" t="s">
        <v>24</v>
      </c>
      <c r="L3" s="9" t="s">
        <v>16</v>
      </c>
      <c r="M3" s="10" t="s">
        <v>17</v>
      </c>
      <c r="N3" s="10" t="s">
        <v>18</v>
      </c>
      <c r="O3" s="10" t="s">
        <v>19</v>
      </c>
      <c r="P3" s="10" t="s">
        <v>20</v>
      </c>
      <c r="Q3" s="6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8" customHeight="1" x14ac:dyDescent="0.3">
      <c r="A4" s="31">
        <v>44805</v>
      </c>
      <c r="B4" s="19">
        <f>C4*1000</f>
        <v>29280</v>
      </c>
      <c r="C4" s="25">
        <v>29.28</v>
      </c>
      <c r="D4" s="25">
        <v>7.34</v>
      </c>
      <c r="E4" s="40">
        <v>7.63</v>
      </c>
      <c r="F4" s="25">
        <v>130</v>
      </c>
      <c r="G4" s="25">
        <v>16</v>
      </c>
      <c r="H4" s="25">
        <v>292</v>
      </c>
      <c r="I4" s="25">
        <v>36</v>
      </c>
      <c r="J4" s="25">
        <v>266</v>
      </c>
      <c r="K4" s="25">
        <v>25</v>
      </c>
      <c r="L4" s="25" t="s">
        <v>37</v>
      </c>
      <c r="M4" s="25">
        <v>400</v>
      </c>
      <c r="N4" s="25">
        <v>0.2</v>
      </c>
      <c r="O4" s="40">
        <v>24.16</v>
      </c>
      <c r="P4" s="25">
        <v>1200000</v>
      </c>
      <c r="Q4" s="51" t="s">
        <v>42</v>
      </c>
    </row>
    <row r="5" spans="1:46" ht="18" customHeight="1" x14ac:dyDescent="0.3">
      <c r="A5" s="32">
        <v>44806</v>
      </c>
      <c r="B5" s="20">
        <f t="shared" ref="B5:B33" si="0">C5*1000</f>
        <v>25530</v>
      </c>
      <c r="C5" s="20">
        <v>25.53</v>
      </c>
      <c r="D5" s="20">
        <v>7.28</v>
      </c>
      <c r="E5" s="30">
        <v>7.72</v>
      </c>
      <c r="F5" s="20">
        <v>135</v>
      </c>
      <c r="G5" s="20">
        <v>14</v>
      </c>
      <c r="H5" s="20">
        <v>288</v>
      </c>
      <c r="I5" s="20">
        <v>32</v>
      </c>
      <c r="J5" s="20">
        <v>258</v>
      </c>
      <c r="K5" s="20">
        <v>22</v>
      </c>
      <c r="L5" s="20" t="s">
        <v>37</v>
      </c>
      <c r="M5" s="20">
        <v>600</v>
      </c>
      <c r="N5" s="20">
        <v>0.3</v>
      </c>
      <c r="O5" s="30">
        <v>22.76</v>
      </c>
      <c r="P5" s="20">
        <v>1300000</v>
      </c>
      <c r="Q5" s="52"/>
    </row>
    <row r="6" spans="1:46" ht="18" customHeight="1" x14ac:dyDescent="0.3">
      <c r="A6" s="32">
        <v>44807</v>
      </c>
      <c r="B6" s="20">
        <f t="shared" si="0"/>
        <v>31600</v>
      </c>
      <c r="C6" s="30">
        <v>31.6</v>
      </c>
      <c r="D6" s="20">
        <v>7.24</v>
      </c>
      <c r="E6" s="30">
        <v>7.68</v>
      </c>
      <c r="F6" s="20">
        <v>130</v>
      </c>
      <c r="G6" s="20">
        <v>15</v>
      </c>
      <c r="H6" s="20">
        <v>308</v>
      </c>
      <c r="I6" s="20">
        <v>36</v>
      </c>
      <c r="J6" s="20">
        <v>264</v>
      </c>
      <c r="K6" s="20">
        <v>22</v>
      </c>
      <c r="L6" s="20" t="s">
        <v>37</v>
      </c>
      <c r="M6" s="20">
        <v>500</v>
      </c>
      <c r="N6" s="20">
        <v>0.3</v>
      </c>
      <c r="O6" s="30">
        <v>23.45</v>
      </c>
      <c r="P6" s="20">
        <v>1700000</v>
      </c>
      <c r="Q6" s="54"/>
    </row>
    <row r="7" spans="1:46" ht="66" x14ac:dyDescent="0.3">
      <c r="A7" s="32">
        <v>44808</v>
      </c>
      <c r="B7" s="20">
        <f t="shared" si="0"/>
        <v>45400</v>
      </c>
      <c r="C7" s="30">
        <v>45.4</v>
      </c>
      <c r="D7" s="20">
        <v>7.36</v>
      </c>
      <c r="E7" s="30">
        <v>7.74</v>
      </c>
      <c r="F7" s="20">
        <v>140</v>
      </c>
      <c r="G7" s="20">
        <v>16</v>
      </c>
      <c r="H7" s="20">
        <v>300</v>
      </c>
      <c r="I7" s="20">
        <v>40</v>
      </c>
      <c r="J7" s="20">
        <v>272</v>
      </c>
      <c r="K7" s="20">
        <v>24</v>
      </c>
      <c r="L7" s="20" t="s">
        <v>37</v>
      </c>
      <c r="M7" s="20">
        <v>900</v>
      </c>
      <c r="N7" s="20">
        <v>0.2</v>
      </c>
      <c r="O7" s="30">
        <v>24.54</v>
      </c>
      <c r="P7" s="20">
        <v>1400000</v>
      </c>
      <c r="Q7" s="17" t="s">
        <v>49</v>
      </c>
    </row>
    <row r="8" spans="1:46" x14ac:dyDescent="0.3">
      <c r="A8" s="32">
        <v>44809</v>
      </c>
      <c r="B8" s="20">
        <f t="shared" si="0"/>
        <v>61660</v>
      </c>
      <c r="C8" s="30">
        <v>61.66</v>
      </c>
      <c r="D8" s="20">
        <v>7.28</v>
      </c>
      <c r="E8" s="30">
        <v>7.67</v>
      </c>
      <c r="F8" s="20">
        <v>135</v>
      </c>
      <c r="G8" s="20">
        <v>13</v>
      </c>
      <c r="H8" s="20">
        <v>292</v>
      </c>
      <c r="I8" s="20">
        <v>36</v>
      </c>
      <c r="J8" s="20">
        <v>276</v>
      </c>
      <c r="K8" s="20">
        <v>21</v>
      </c>
      <c r="L8" s="20" t="s">
        <v>37</v>
      </c>
      <c r="M8" s="20">
        <v>700</v>
      </c>
      <c r="N8" s="20">
        <v>0.3</v>
      </c>
      <c r="O8" s="30">
        <v>22.49</v>
      </c>
      <c r="P8" s="20">
        <v>1300000</v>
      </c>
      <c r="Q8" s="17"/>
    </row>
    <row r="9" spans="1:46" x14ac:dyDescent="0.3">
      <c r="A9" s="32">
        <v>44810</v>
      </c>
      <c r="B9" s="20">
        <f t="shared" si="0"/>
        <v>65940</v>
      </c>
      <c r="C9" s="30">
        <v>65.94</v>
      </c>
      <c r="D9" s="20">
        <v>7.33</v>
      </c>
      <c r="E9" s="30">
        <v>7.72</v>
      </c>
      <c r="F9" s="20">
        <v>140</v>
      </c>
      <c r="G9" s="20">
        <v>15</v>
      </c>
      <c r="H9" s="20">
        <v>288</v>
      </c>
      <c r="I9" s="20">
        <v>32</v>
      </c>
      <c r="J9" s="20">
        <v>254</v>
      </c>
      <c r="K9" s="20">
        <v>23</v>
      </c>
      <c r="L9" s="20" t="s">
        <v>37</v>
      </c>
      <c r="M9" s="20">
        <v>400</v>
      </c>
      <c r="N9" s="20">
        <v>0.3</v>
      </c>
      <c r="O9" s="30">
        <v>22.58</v>
      </c>
      <c r="P9" s="20">
        <v>1200000</v>
      </c>
      <c r="Q9" s="17"/>
    </row>
    <row r="10" spans="1:46" x14ac:dyDescent="0.3">
      <c r="A10" s="32">
        <v>44811</v>
      </c>
      <c r="B10" s="20">
        <f t="shared" si="0"/>
        <v>65360</v>
      </c>
      <c r="C10" s="30">
        <v>65.36</v>
      </c>
      <c r="D10" s="20">
        <v>7.27</v>
      </c>
      <c r="E10" s="30">
        <v>7.6</v>
      </c>
      <c r="F10" s="20">
        <v>130</v>
      </c>
      <c r="G10" s="20">
        <v>15</v>
      </c>
      <c r="H10" s="20">
        <v>304</v>
      </c>
      <c r="I10" s="20">
        <v>40</v>
      </c>
      <c r="J10" s="20">
        <v>268</v>
      </c>
      <c r="K10" s="20">
        <v>25</v>
      </c>
      <c r="L10" s="20" t="s">
        <v>37</v>
      </c>
      <c r="M10" s="20">
        <v>600</v>
      </c>
      <c r="N10" s="20">
        <v>0.2</v>
      </c>
      <c r="O10" s="30">
        <v>24.31</v>
      </c>
      <c r="P10" s="20">
        <v>1400000</v>
      </c>
      <c r="Q10" s="17"/>
    </row>
    <row r="11" spans="1:46" x14ac:dyDescent="0.3">
      <c r="A11" s="32">
        <v>44812</v>
      </c>
      <c r="B11" s="20">
        <f t="shared" si="0"/>
        <v>58900</v>
      </c>
      <c r="C11" s="30">
        <v>58.9</v>
      </c>
      <c r="D11" s="20">
        <v>7.23</v>
      </c>
      <c r="E11" s="30">
        <v>7.68</v>
      </c>
      <c r="F11" s="20">
        <v>125</v>
      </c>
      <c r="G11" s="20">
        <v>12</v>
      </c>
      <c r="H11" s="20">
        <v>312</v>
      </c>
      <c r="I11" s="20">
        <v>36</v>
      </c>
      <c r="J11" s="20">
        <v>272</v>
      </c>
      <c r="K11" s="20">
        <v>24</v>
      </c>
      <c r="L11" s="20" t="s">
        <v>37</v>
      </c>
      <c r="M11" s="20">
        <v>500</v>
      </c>
      <c r="N11" s="20">
        <v>0.3</v>
      </c>
      <c r="O11" s="30">
        <v>23.43</v>
      </c>
      <c r="P11" s="20">
        <v>1200000</v>
      </c>
      <c r="Q11" s="17"/>
    </row>
    <row r="12" spans="1:46" x14ac:dyDescent="0.3">
      <c r="A12" s="32">
        <v>44813</v>
      </c>
      <c r="B12" s="20">
        <f t="shared" si="0"/>
        <v>59230</v>
      </c>
      <c r="C12" s="20">
        <v>59.23</v>
      </c>
      <c r="D12" s="20">
        <v>7.28</v>
      </c>
      <c r="E12" s="30">
        <v>7.73</v>
      </c>
      <c r="F12" s="20">
        <v>135</v>
      </c>
      <c r="G12" s="20">
        <v>14</v>
      </c>
      <c r="H12" s="20">
        <v>304</v>
      </c>
      <c r="I12" s="20">
        <v>40</v>
      </c>
      <c r="J12" s="20">
        <v>276</v>
      </c>
      <c r="K12" s="20">
        <v>26</v>
      </c>
      <c r="L12" s="20" t="s">
        <v>37</v>
      </c>
      <c r="M12" s="20">
        <v>600</v>
      </c>
      <c r="N12" s="20">
        <v>0.2</v>
      </c>
      <c r="O12" s="30">
        <v>24.34</v>
      </c>
      <c r="P12" s="20">
        <v>1400000</v>
      </c>
      <c r="Q12" s="17"/>
    </row>
    <row r="13" spans="1:46" x14ac:dyDescent="0.3">
      <c r="A13" s="32">
        <v>44814</v>
      </c>
      <c r="B13" s="20">
        <f t="shared" si="0"/>
        <v>67840</v>
      </c>
      <c r="C13" s="20">
        <v>67.84</v>
      </c>
      <c r="D13" s="30">
        <v>7.34</v>
      </c>
      <c r="E13" s="30">
        <v>7.76</v>
      </c>
      <c r="F13" s="20">
        <v>130</v>
      </c>
      <c r="G13" s="20">
        <v>12</v>
      </c>
      <c r="H13" s="20">
        <v>296</v>
      </c>
      <c r="I13" s="20">
        <v>32</v>
      </c>
      <c r="J13" s="20">
        <v>268</v>
      </c>
      <c r="K13" s="20">
        <v>23</v>
      </c>
      <c r="L13" s="20" t="s">
        <v>37</v>
      </c>
      <c r="M13" s="20">
        <v>400</v>
      </c>
      <c r="N13" s="20">
        <v>0.3</v>
      </c>
      <c r="O13" s="30">
        <v>24.19</v>
      </c>
      <c r="P13" s="20">
        <v>1300000</v>
      </c>
      <c r="Q13" s="17"/>
    </row>
    <row r="14" spans="1:46" x14ac:dyDescent="0.3">
      <c r="A14" s="32">
        <v>44815</v>
      </c>
      <c r="B14" s="20">
        <f t="shared" si="0"/>
        <v>62540</v>
      </c>
      <c r="C14" s="20">
        <v>62.54</v>
      </c>
      <c r="D14" s="20">
        <v>7.17</v>
      </c>
      <c r="E14" s="30">
        <v>7.56</v>
      </c>
      <c r="F14" s="20">
        <v>135</v>
      </c>
      <c r="G14" s="20">
        <v>15</v>
      </c>
      <c r="H14" s="20">
        <v>308</v>
      </c>
      <c r="I14" s="20">
        <v>40</v>
      </c>
      <c r="J14" s="20">
        <v>240</v>
      </c>
      <c r="K14" s="20">
        <v>22</v>
      </c>
      <c r="L14" s="20" t="s">
        <v>37</v>
      </c>
      <c r="M14" s="20">
        <v>700</v>
      </c>
      <c r="N14" s="20">
        <v>0.3</v>
      </c>
      <c r="O14" s="30">
        <v>23.8</v>
      </c>
      <c r="P14" s="20">
        <v>1700000</v>
      </c>
      <c r="Q14" s="17"/>
      <c r="S14" t="s">
        <v>38</v>
      </c>
    </row>
    <row r="15" spans="1:46" x14ac:dyDescent="0.3">
      <c r="A15" s="32">
        <v>44816</v>
      </c>
      <c r="B15" s="20">
        <f t="shared" si="0"/>
        <v>60480</v>
      </c>
      <c r="C15" s="20">
        <v>60.48</v>
      </c>
      <c r="D15" s="20">
        <v>7.22</v>
      </c>
      <c r="E15" s="30">
        <v>7.72</v>
      </c>
      <c r="F15" s="20">
        <v>125</v>
      </c>
      <c r="G15" s="20">
        <v>13</v>
      </c>
      <c r="H15" s="20">
        <v>312</v>
      </c>
      <c r="I15" s="20">
        <v>36</v>
      </c>
      <c r="J15" s="20">
        <v>258</v>
      </c>
      <c r="K15" s="20">
        <v>24</v>
      </c>
      <c r="L15" s="20" t="s">
        <v>37</v>
      </c>
      <c r="M15" s="20">
        <v>500</v>
      </c>
      <c r="N15" s="20">
        <v>0.2</v>
      </c>
      <c r="O15" s="30">
        <v>24.37</v>
      </c>
      <c r="P15" s="20">
        <v>1400000</v>
      </c>
      <c r="Q15" s="17"/>
    </row>
    <row r="16" spans="1:46" x14ac:dyDescent="0.3">
      <c r="A16" s="32">
        <v>44817</v>
      </c>
      <c r="B16" s="20">
        <f t="shared" si="0"/>
        <v>61610</v>
      </c>
      <c r="C16" s="20">
        <v>61.61</v>
      </c>
      <c r="D16" s="20">
        <v>7.36</v>
      </c>
      <c r="E16" s="30">
        <v>7.64</v>
      </c>
      <c r="F16" s="20">
        <v>130</v>
      </c>
      <c r="G16" s="20">
        <v>16</v>
      </c>
      <c r="H16" s="20">
        <v>304</v>
      </c>
      <c r="I16" s="20">
        <v>44</v>
      </c>
      <c r="J16" s="20">
        <v>268</v>
      </c>
      <c r="K16" s="20">
        <v>26</v>
      </c>
      <c r="L16" s="20" t="s">
        <v>37</v>
      </c>
      <c r="M16" s="20">
        <v>600</v>
      </c>
      <c r="N16" s="20">
        <v>0.3</v>
      </c>
      <c r="O16" s="30">
        <v>23.51</v>
      </c>
      <c r="P16" s="20">
        <v>1200000</v>
      </c>
      <c r="Q16" s="17"/>
    </row>
    <row r="17" spans="1:17" x14ac:dyDescent="0.3">
      <c r="A17" s="32">
        <v>44818</v>
      </c>
      <c r="B17" s="20">
        <f t="shared" si="0"/>
        <v>66570</v>
      </c>
      <c r="C17" s="20">
        <v>66.569999999999993</v>
      </c>
      <c r="D17" s="20">
        <v>7.34</v>
      </c>
      <c r="E17" s="30">
        <v>7.6</v>
      </c>
      <c r="F17" s="20">
        <v>125</v>
      </c>
      <c r="G17" s="20">
        <v>14</v>
      </c>
      <c r="H17" s="20">
        <v>276</v>
      </c>
      <c r="I17" s="20">
        <v>36</v>
      </c>
      <c r="J17" s="20">
        <v>247</v>
      </c>
      <c r="K17" s="20">
        <v>22</v>
      </c>
      <c r="L17" s="20" t="s">
        <v>37</v>
      </c>
      <c r="M17" s="20">
        <v>400</v>
      </c>
      <c r="N17" s="20">
        <v>0.3</v>
      </c>
      <c r="O17" s="30">
        <v>23.99</v>
      </c>
      <c r="P17" s="20">
        <v>1700000</v>
      </c>
      <c r="Q17" s="17"/>
    </row>
    <row r="18" spans="1:17" x14ac:dyDescent="0.3">
      <c r="A18" s="32">
        <v>44819</v>
      </c>
      <c r="B18" s="20">
        <f t="shared" si="0"/>
        <v>68760</v>
      </c>
      <c r="C18" s="20">
        <v>68.760000000000005</v>
      </c>
      <c r="D18" s="20">
        <v>7.37</v>
      </c>
      <c r="E18" s="30">
        <v>7.74</v>
      </c>
      <c r="F18" s="20">
        <v>135</v>
      </c>
      <c r="G18" s="20">
        <v>17</v>
      </c>
      <c r="H18" s="20">
        <v>292</v>
      </c>
      <c r="I18" s="20">
        <v>40</v>
      </c>
      <c r="J18" s="20">
        <v>263</v>
      </c>
      <c r="K18" s="20">
        <v>24</v>
      </c>
      <c r="L18" s="20" t="s">
        <v>37</v>
      </c>
      <c r="M18" s="20">
        <v>700</v>
      </c>
      <c r="N18" s="20">
        <v>0.2</v>
      </c>
      <c r="O18" s="30">
        <v>22.85</v>
      </c>
      <c r="P18" s="20">
        <v>1400000</v>
      </c>
      <c r="Q18" s="17"/>
    </row>
    <row r="19" spans="1:17" ht="66" x14ac:dyDescent="0.3">
      <c r="A19" s="32">
        <v>44820</v>
      </c>
      <c r="B19" s="20">
        <f t="shared" si="0"/>
        <v>54620</v>
      </c>
      <c r="C19" s="20">
        <v>54.62</v>
      </c>
      <c r="D19" s="20">
        <v>7.28</v>
      </c>
      <c r="E19" s="30">
        <v>7.67</v>
      </c>
      <c r="F19" s="20">
        <v>130</v>
      </c>
      <c r="G19" s="20">
        <v>15</v>
      </c>
      <c r="H19" s="20">
        <v>304</v>
      </c>
      <c r="I19" s="20">
        <v>36</v>
      </c>
      <c r="J19" s="20">
        <v>274</v>
      </c>
      <c r="K19" s="20">
        <v>26</v>
      </c>
      <c r="L19" s="20" t="s">
        <v>37</v>
      </c>
      <c r="M19" s="20">
        <v>500</v>
      </c>
      <c r="N19" s="20">
        <v>0.3</v>
      </c>
      <c r="O19" s="30">
        <v>24.1</v>
      </c>
      <c r="P19" s="20">
        <v>1300000</v>
      </c>
      <c r="Q19" s="17" t="s">
        <v>40</v>
      </c>
    </row>
    <row r="20" spans="1:17" x14ac:dyDescent="0.3">
      <c r="A20" s="32">
        <v>44821</v>
      </c>
      <c r="B20" s="20">
        <f t="shared" si="0"/>
        <v>0</v>
      </c>
      <c r="C20" s="20">
        <v>0</v>
      </c>
      <c r="D20" s="39" t="s">
        <v>39</v>
      </c>
      <c r="E20" s="41" t="s">
        <v>39</v>
      </c>
      <c r="F20" s="39" t="s">
        <v>39</v>
      </c>
      <c r="G20" s="39" t="s">
        <v>39</v>
      </c>
      <c r="H20" s="39" t="s">
        <v>39</v>
      </c>
      <c r="I20" s="39" t="s">
        <v>39</v>
      </c>
      <c r="J20" s="39" t="s">
        <v>39</v>
      </c>
      <c r="K20" s="39" t="s">
        <v>39</v>
      </c>
      <c r="L20" s="20" t="s">
        <v>37</v>
      </c>
      <c r="M20" s="39" t="s">
        <v>39</v>
      </c>
      <c r="N20" s="39" t="s">
        <v>39</v>
      </c>
      <c r="O20" s="30">
        <v>23.5</v>
      </c>
      <c r="P20" s="20">
        <v>1700000</v>
      </c>
      <c r="Q20" s="53" t="s">
        <v>41</v>
      </c>
    </row>
    <row r="21" spans="1:17" x14ac:dyDescent="0.3">
      <c r="A21" s="32">
        <v>44822</v>
      </c>
      <c r="B21" s="20">
        <f t="shared" si="0"/>
        <v>0</v>
      </c>
      <c r="C21" s="20">
        <v>0</v>
      </c>
      <c r="D21" s="39" t="s">
        <v>39</v>
      </c>
      <c r="E21" s="41" t="s">
        <v>39</v>
      </c>
      <c r="F21" s="39" t="s">
        <v>39</v>
      </c>
      <c r="G21" s="39" t="s">
        <v>39</v>
      </c>
      <c r="H21" s="39" t="s">
        <v>39</v>
      </c>
      <c r="I21" s="39" t="s">
        <v>39</v>
      </c>
      <c r="J21" s="39" t="s">
        <v>39</v>
      </c>
      <c r="K21" s="39" t="s">
        <v>39</v>
      </c>
      <c r="L21" s="20" t="s">
        <v>37</v>
      </c>
      <c r="M21" s="39" t="s">
        <v>39</v>
      </c>
      <c r="N21" s="39" t="s">
        <v>39</v>
      </c>
      <c r="O21" s="30">
        <v>21.99</v>
      </c>
      <c r="P21" s="20">
        <v>1400000</v>
      </c>
      <c r="Q21" s="52"/>
    </row>
    <row r="22" spans="1:17" x14ac:dyDescent="0.3">
      <c r="A22" s="32">
        <v>44823</v>
      </c>
      <c r="B22" s="20">
        <f t="shared" si="0"/>
        <v>0</v>
      </c>
      <c r="C22" s="20">
        <v>0</v>
      </c>
      <c r="D22" s="39" t="s">
        <v>39</v>
      </c>
      <c r="E22" s="41" t="s">
        <v>39</v>
      </c>
      <c r="F22" s="39" t="s">
        <v>39</v>
      </c>
      <c r="G22" s="39" t="s">
        <v>39</v>
      </c>
      <c r="H22" s="39" t="s">
        <v>39</v>
      </c>
      <c r="I22" s="39" t="s">
        <v>39</v>
      </c>
      <c r="J22" s="39" t="s">
        <v>39</v>
      </c>
      <c r="K22" s="39" t="s">
        <v>39</v>
      </c>
      <c r="L22" s="20" t="s">
        <v>37</v>
      </c>
      <c r="M22" s="39" t="s">
        <v>39</v>
      </c>
      <c r="N22" s="39" t="s">
        <v>39</v>
      </c>
      <c r="O22" s="41" t="s">
        <v>39</v>
      </c>
      <c r="P22" s="39" t="s">
        <v>39</v>
      </c>
      <c r="Q22" s="52"/>
    </row>
    <row r="23" spans="1:17" x14ac:dyDescent="0.3">
      <c r="A23" s="32">
        <v>44824</v>
      </c>
      <c r="B23" s="20">
        <f t="shared" si="0"/>
        <v>0</v>
      </c>
      <c r="C23" s="20">
        <v>0</v>
      </c>
      <c r="D23" s="39" t="s">
        <v>39</v>
      </c>
      <c r="E23" s="41" t="s">
        <v>39</v>
      </c>
      <c r="F23" s="39" t="s">
        <v>39</v>
      </c>
      <c r="G23" s="39" t="s">
        <v>39</v>
      </c>
      <c r="H23" s="39" t="s">
        <v>39</v>
      </c>
      <c r="I23" s="39" t="s">
        <v>39</v>
      </c>
      <c r="J23" s="39" t="s">
        <v>39</v>
      </c>
      <c r="K23" s="39" t="s">
        <v>39</v>
      </c>
      <c r="L23" s="20" t="s">
        <v>37</v>
      </c>
      <c r="M23" s="39" t="s">
        <v>39</v>
      </c>
      <c r="N23" s="39" t="s">
        <v>39</v>
      </c>
      <c r="O23" s="41" t="s">
        <v>39</v>
      </c>
      <c r="P23" s="39" t="s">
        <v>39</v>
      </c>
      <c r="Q23" s="52"/>
    </row>
    <row r="24" spans="1:17" x14ac:dyDescent="0.3">
      <c r="A24" s="32">
        <v>44825</v>
      </c>
      <c r="B24" s="20">
        <f t="shared" si="0"/>
        <v>0</v>
      </c>
      <c r="C24" s="20">
        <v>0</v>
      </c>
      <c r="D24" s="39" t="s">
        <v>39</v>
      </c>
      <c r="E24" s="41" t="s">
        <v>39</v>
      </c>
      <c r="F24" s="39" t="s">
        <v>39</v>
      </c>
      <c r="G24" s="39" t="s">
        <v>39</v>
      </c>
      <c r="H24" s="39" t="s">
        <v>39</v>
      </c>
      <c r="I24" s="39" t="s">
        <v>39</v>
      </c>
      <c r="J24" s="39" t="s">
        <v>39</v>
      </c>
      <c r="K24" s="39" t="s">
        <v>39</v>
      </c>
      <c r="L24" s="20" t="s">
        <v>37</v>
      </c>
      <c r="M24" s="39" t="s">
        <v>39</v>
      </c>
      <c r="N24" s="39" t="s">
        <v>39</v>
      </c>
      <c r="O24" s="41" t="s">
        <v>39</v>
      </c>
      <c r="P24" s="39" t="s">
        <v>39</v>
      </c>
      <c r="Q24" s="52"/>
    </row>
    <row r="25" spans="1:17" x14ac:dyDescent="0.3">
      <c r="A25" s="32">
        <v>44826</v>
      </c>
      <c r="B25" s="20">
        <f t="shared" si="0"/>
        <v>0</v>
      </c>
      <c r="C25" s="20">
        <v>0</v>
      </c>
      <c r="D25" s="39" t="s">
        <v>39</v>
      </c>
      <c r="E25" s="41" t="s">
        <v>39</v>
      </c>
      <c r="F25" s="39" t="s">
        <v>39</v>
      </c>
      <c r="G25" s="39" t="s">
        <v>39</v>
      </c>
      <c r="H25" s="39" t="s">
        <v>39</v>
      </c>
      <c r="I25" s="39" t="s">
        <v>39</v>
      </c>
      <c r="J25" s="39" t="s">
        <v>39</v>
      </c>
      <c r="K25" s="39" t="s">
        <v>39</v>
      </c>
      <c r="L25" s="20" t="s">
        <v>37</v>
      </c>
      <c r="M25" s="39" t="s">
        <v>39</v>
      </c>
      <c r="N25" s="39" t="s">
        <v>39</v>
      </c>
      <c r="O25" s="41" t="s">
        <v>39</v>
      </c>
      <c r="P25" s="39" t="s">
        <v>39</v>
      </c>
      <c r="Q25" s="52"/>
    </row>
    <row r="26" spans="1:17" x14ac:dyDescent="0.3">
      <c r="A26" s="32">
        <v>44827</v>
      </c>
      <c r="B26" s="20">
        <f t="shared" si="0"/>
        <v>0</v>
      </c>
      <c r="C26" s="20">
        <v>0</v>
      </c>
      <c r="D26" s="39" t="s">
        <v>39</v>
      </c>
      <c r="E26" s="41" t="s">
        <v>39</v>
      </c>
      <c r="F26" s="39" t="s">
        <v>39</v>
      </c>
      <c r="G26" s="39" t="s">
        <v>39</v>
      </c>
      <c r="H26" s="39" t="s">
        <v>39</v>
      </c>
      <c r="I26" s="39" t="s">
        <v>39</v>
      </c>
      <c r="J26" s="39" t="s">
        <v>39</v>
      </c>
      <c r="K26" s="39" t="s">
        <v>39</v>
      </c>
      <c r="L26" s="20" t="s">
        <v>37</v>
      </c>
      <c r="M26" s="39" t="s">
        <v>39</v>
      </c>
      <c r="N26" s="39" t="s">
        <v>39</v>
      </c>
      <c r="O26" s="41" t="s">
        <v>39</v>
      </c>
      <c r="P26" s="39" t="s">
        <v>39</v>
      </c>
      <c r="Q26" s="54"/>
    </row>
    <row r="27" spans="1:17" ht="69.599999999999994" customHeight="1" x14ac:dyDescent="0.3">
      <c r="A27" s="32">
        <v>44828</v>
      </c>
      <c r="B27" s="20">
        <f t="shared" si="0"/>
        <v>12400</v>
      </c>
      <c r="C27" s="30">
        <v>12.4</v>
      </c>
      <c r="D27" s="20">
        <v>7.14</v>
      </c>
      <c r="E27" s="30">
        <v>7.18</v>
      </c>
      <c r="F27" s="20">
        <v>130</v>
      </c>
      <c r="G27" s="20">
        <v>14</v>
      </c>
      <c r="H27" s="20">
        <v>304</v>
      </c>
      <c r="I27" s="20">
        <v>40</v>
      </c>
      <c r="J27" s="20">
        <v>268</v>
      </c>
      <c r="K27" s="20">
        <v>25</v>
      </c>
      <c r="L27" s="20" t="s">
        <v>37</v>
      </c>
      <c r="M27" s="20">
        <v>600</v>
      </c>
      <c r="N27" s="20">
        <v>0.2</v>
      </c>
      <c r="O27" s="30">
        <v>22.33</v>
      </c>
      <c r="P27" s="20">
        <v>1200000</v>
      </c>
      <c r="Q27" s="17" t="s">
        <v>55</v>
      </c>
    </row>
    <row r="28" spans="1:17" x14ac:dyDescent="0.3">
      <c r="A28" s="32">
        <v>44829</v>
      </c>
      <c r="B28" s="20">
        <f t="shared" si="0"/>
        <v>53510</v>
      </c>
      <c r="C28" s="20">
        <v>53.51</v>
      </c>
      <c r="D28" s="20">
        <v>7.26</v>
      </c>
      <c r="E28" s="30">
        <v>7.72</v>
      </c>
      <c r="F28" s="20">
        <v>125</v>
      </c>
      <c r="G28" s="20">
        <v>16</v>
      </c>
      <c r="H28" s="20">
        <v>300</v>
      </c>
      <c r="I28" s="20">
        <v>44</v>
      </c>
      <c r="J28" s="20">
        <v>258</v>
      </c>
      <c r="K28" s="20">
        <v>23</v>
      </c>
      <c r="L28" s="20" t="s">
        <v>37</v>
      </c>
      <c r="M28" s="20">
        <v>400</v>
      </c>
      <c r="N28" s="20">
        <v>0.3</v>
      </c>
      <c r="O28" s="30">
        <v>24.47</v>
      </c>
      <c r="P28" s="20">
        <v>1700000</v>
      </c>
      <c r="Q28" s="17"/>
    </row>
    <row r="29" spans="1:17" x14ac:dyDescent="0.3">
      <c r="A29" s="32">
        <v>44830</v>
      </c>
      <c r="B29" s="20">
        <f t="shared" si="0"/>
        <v>53190</v>
      </c>
      <c r="C29" s="20">
        <v>53.19</v>
      </c>
      <c r="D29" s="20">
        <v>7.32</v>
      </c>
      <c r="E29" s="30">
        <v>7.69</v>
      </c>
      <c r="F29" s="20">
        <v>130</v>
      </c>
      <c r="G29" s="20">
        <v>15</v>
      </c>
      <c r="H29" s="20">
        <v>292</v>
      </c>
      <c r="I29" s="20">
        <v>36</v>
      </c>
      <c r="J29" s="20">
        <v>264</v>
      </c>
      <c r="K29" s="20">
        <v>24</v>
      </c>
      <c r="L29" s="20" t="s">
        <v>37</v>
      </c>
      <c r="M29" s="20">
        <v>700</v>
      </c>
      <c r="N29" s="20">
        <v>0.2</v>
      </c>
      <c r="O29" s="30">
        <v>23.22</v>
      </c>
      <c r="P29" s="20">
        <v>1400000</v>
      </c>
      <c r="Q29" s="17"/>
    </row>
    <row r="30" spans="1:17" x14ac:dyDescent="0.3">
      <c r="A30" s="32">
        <v>44831</v>
      </c>
      <c r="B30" s="20">
        <f t="shared" si="0"/>
        <v>55380</v>
      </c>
      <c r="C30" s="20">
        <v>55.38</v>
      </c>
      <c r="D30" s="20">
        <v>7.27</v>
      </c>
      <c r="E30" s="30">
        <v>7.54</v>
      </c>
      <c r="F30" s="20">
        <v>125</v>
      </c>
      <c r="G30" s="20">
        <v>14</v>
      </c>
      <c r="H30" s="20">
        <v>308</v>
      </c>
      <c r="I30" s="20">
        <v>40</v>
      </c>
      <c r="J30" s="20">
        <v>272</v>
      </c>
      <c r="K30" s="20">
        <v>26</v>
      </c>
      <c r="L30" s="20" t="s">
        <v>37</v>
      </c>
      <c r="M30" s="20">
        <v>500</v>
      </c>
      <c r="N30" s="20">
        <v>0.3</v>
      </c>
      <c r="O30" s="30">
        <v>22.41</v>
      </c>
      <c r="P30" s="20">
        <v>1300000</v>
      </c>
      <c r="Q30" s="17"/>
    </row>
    <row r="31" spans="1:17" x14ac:dyDescent="0.3">
      <c r="A31" s="32">
        <v>44832</v>
      </c>
      <c r="B31" s="20">
        <f t="shared" si="0"/>
        <v>56350</v>
      </c>
      <c r="C31" s="20">
        <v>56.35</v>
      </c>
      <c r="D31" s="20">
        <v>7.19</v>
      </c>
      <c r="E31" s="30">
        <v>7.66</v>
      </c>
      <c r="F31" s="20">
        <v>145</v>
      </c>
      <c r="G31" s="20">
        <v>17</v>
      </c>
      <c r="H31" s="20">
        <v>312</v>
      </c>
      <c r="I31" s="20">
        <v>36</v>
      </c>
      <c r="J31" s="20">
        <v>292</v>
      </c>
      <c r="K31" s="20">
        <v>23</v>
      </c>
      <c r="L31" s="20" t="s">
        <v>37</v>
      </c>
      <c r="M31" s="20">
        <v>400</v>
      </c>
      <c r="N31" s="20">
        <v>0.3</v>
      </c>
      <c r="O31" s="30">
        <v>22.49</v>
      </c>
      <c r="P31" s="20">
        <v>1200000</v>
      </c>
      <c r="Q31" s="17"/>
    </row>
    <row r="32" spans="1:17" x14ac:dyDescent="0.3">
      <c r="A32" s="32">
        <v>44833</v>
      </c>
      <c r="B32" s="20">
        <f t="shared" si="0"/>
        <v>55720</v>
      </c>
      <c r="C32" s="20">
        <v>55.72</v>
      </c>
      <c r="D32" s="20">
        <v>7.33</v>
      </c>
      <c r="E32" s="30">
        <v>7.78</v>
      </c>
      <c r="F32" s="20">
        <v>140</v>
      </c>
      <c r="G32" s="20">
        <v>15</v>
      </c>
      <c r="H32" s="20">
        <v>296</v>
      </c>
      <c r="I32" s="20">
        <v>32</v>
      </c>
      <c r="J32" s="20">
        <v>278</v>
      </c>
      <c r="K32" s="20">
        <v>25</v>
      </c>
      <c r="L32" s="20" t="s">
        <v>37</v>
      </c>
      <c r="M32" s="20">
        <v>600</v>
      </c>
      <c r="N32" s="20">
        <v>0.2</v>
      </c>
      <c r="O32" s="30">
        <v>24.47</v>
      </c>
      <c r="P32" s="20">
        <v>1700000</v>
      </c>
      <c r="Q32" s="17"/>
    </row>
    <row r="33" spans="1:17" ht="15" thickBot="1" x14ac:dyDescent="0.35">
      <c r="A33" s="32">
        <v>44834</v>
      </c>
      <c r="B33" s="29">
        <f t="shared" si="0"/>
        <v>61970</v>
      </c>
      <c r="C33" s="29">
        <v>61.97</v>
      </c>
      <c r="D33" s="29">
        <v>7.28</v>
      </c>
      <c r="E33" s="42">
        <v>7.67</v>
      </c>
      <c r="F33" s="29">
        <v>130</v>
      </c>
      <c r="G33" s="29">
        <v>14</v>
      </c>
      <c r="H33" s="29">
        <v>304</v>
      </c>
      <c r="I33" s="29">
        <v>36</v>
      </c>
      <c r="J33" s="29">
        <v>247</v>
      </c>
      <c r="K33" s="29">
        <v>22</v>
      </c>
      <c r="L33" s="29" t="s">
        <v>37</v>
      </c>
      <c r="M33" s="29">
        <v>500</v>
      </c>
      <c r="N33" s="29">
        <v>0.3</v>
      </c>
      <c r="O33" s="42">
        <v>24.09</v>
      </c>
      <c r="P33" s="29">
        <v>1400000</v>
      </c>
      <c r="Q33" s="43"/>
    </row>
    <row r="34" spans="1:17" ht="15" thickBot="1" x14ac:dyDescent="0.35">
      <c r="A34" s="11" t="s">
        <v>32</v>
      </c>
      <c r="B34" s="46">
        <f t="shared" ref="B34:K34" si="1">AVERAGE(B4:B33)</f>
        <v>41128</v>
      </c>
      <c r="C34" s="18">
        <f t="shared" si="1"/>
        <v>41.128000000000007</v>
      </c>
      <c r="D34" s="18">
        <f t="shared" si="1"/>
        <v>7.2817391304347838</v>
      </c>
      <c r="E34" s="18">
        <f t="shared" si="1"/>
        <v>7.656521739130433</v>
      </c>
      <c r="F34" s="18">
        <f t="shared" si="1"/>
        <v>131.95652173913044</v>
      </c>
      <c r="G34" s="18">
        <f t="shared" si="1"/>
        <v>14.652173913043478</v>
      </c>
      <c r="H34" s="18">
        <f t="shared" si="1"/>
        <v>299.82608695652175</v>
      </c>
      <c r="I34" s="18">
        <f t="shared" si="1"/>
        <v>37.217391304347828</v>
      </c>
      <c r="J34" s="18">
        <f t="shared" si="1"/>
        <v>265.3478260869565</v>
      </c>
      <c r="K34" s="18">
        <f t="shared" si="1"/>
        <v>23.782608695652176</v>
      </c>
      <c r="L34" s="18" t="s">
        <v>37</v>
      </c>
      <c r="M34" s="18">
        <f>AVERAGE(M4:M33)</f>
        <v>552.17391304347825</v>
      </c>
      <c r="N34" s="18">
        <f>AVERAGE(N4:N33)</f>
        <v>0.2608695652173913</v>
      </c>
      <c r="O34" s="18">
        <f>AVERAGE(O4:O33)</f>
        <v>23.513600000000007</v>
      </c>
      <c r="P34" s="18">
        <f>AVERAGE(P4:P33)</f>
        <v>1404000</v>
      </c>
      <c r="Q34" s="28"/>
    </row>
    <row r="35" spans="1:17" x14ac:dyDescent="0.3">
      <c r="C35" s="38">
        <f>SUM(C4:C33)</f>
        <v>1233.8400000000001</v>
      </c>
    </row>
    <row r="40" spans="1:17" ht="40.799999999999997" customHeight="1" x14ac:dyDescent="0.3">
      <c r="A40" s="55" t="s">
        <v>33</v>
      </c>
      <c r="B40" s="55"/>
      <c r="C40" s="55" t="s">
        <v>34</v>
      </c>
      <c r="D40" s="55"/>
      <c r="E40" s="55"/>
      <c r="F40" s="55"/>
      <c r="G40" s="55"/>
      <c r="H40" s="55"/>
      <c r="I40" s="55"/>
      <c r="J40" s="55"/>
      <c r="K40" s="55"/>
      <c r="L40" s="55"/>
      <c r="M40" s="55"/>
      <c r="N40" s="55"/>
      <c r="O40" s="55"/>
      <c r="P40" s="55"/>
      <c r="Q40" s="55"/>
    </row>
    <row r="42" spans="1:17" x14ac:dyDescent="0.3">
      <c r="A42" s="14" t="s">
        <v>35</v>
      </c>
      <c r="B42" s="15">
        <f t="shared" ref="B42:K42" si="2">MIN(B4:B33)</f>
        <v>0</v>
      </c>
      <c r="C42" s="15">
        <f t="shared" si="2"/>
        <v>0</v>
      </c>
      <c r="D42" s="15">
        <f t="shared" si="2"/>
        <v>7.14</v>
      </c>
      <c r="E42" s="15">
        <f t="shared" si="2"/>
        <v>7.18</v>
      </c>
      <c r="F42" s="15">
        <f t="shared" si="2"/>
        <v>125</v>
      </c>
      <c r="G42" s="15">
        <f t="shared" si="2"/>
        <v>12</v>
      </c>
      <c r="H42" s="15">
        <f t="shared" si="2"/>
        <v>276</v>
      </c>
      <c r="I42" s="15">
        <f t="shared" si="2"/>
        <v>32</v>
      </c>
      <c r="J42" s="15">
        <f t="shared" si="2"/>
        <v>240</v>
      </c>
      <c r="K42" s="15">
        <f t="shared" si="2"/>
        <v>21</v>
      </c>
      <c r="L42" s="15"/>
      <c r="M42" s="15">
        <f>MIN(M4:M33)</f>
        <v>400</v>
      </c>
      <c r="N42" s="15">
        <f>MIN(N4:N33)</f>
        <v>0.2</v>
      </c>
      <c r="O42" s="15">
        <f>MIN(O4:O33)</f>
        <v>21.99</v>
      </c>
      <c r="P42" s="15">
        <f>MIN(P4:P33)</f>
        <v>1200000</v>
      </c>
      <c r="Q42" s="15"/>
    </row>
    <row r="43" spans="1:17" x14ac:dyDescent="0.3">
      <c r="A43" s="14"/>
    </row>
    <row r="44" spans="1:17" x14ac:dyDescent="0.3">
      <c r="A44" s="14" t="s">
        <v>36</v>
      </c>
      <c r="B44" s="15">
        <f t="shared" ref="B44:K44" si="3">MAX(B4:B33)</f>
        <v>68760</v>
      </c>
      <c r="C44" s="15">
        <f t="shared" si="3"/>
        <v>68.760000000000005</v>
      </c>
      <c r="D44" s="15">
        <f t="shared" si="3"/>
        <v>7.37</v>
      </c>
      <c r="E44" s="15">
        <f t="shared" si="3"/>
        <v>7.78</v>
      </c>
      <c r="F44" s="15">
        <f t="shared" si="3"/>
        <v>145</v>
      </c>
      <c r="G44" s="15">
        <f t="shared" si="3"/>
        <v>17</v>
      </c>
      <c r="H44" s="15">
        <f t="shared" si="3"/>
        <v>312</v>
      </c>
      <c r="I44" s="15">
        <f t="shared" si="3"/>
        <v>44</v>
      </c>
      <c r="J44" s="15">
        <f t="shared" si="3"/>
        <v>292</v>
      </c>
      <c r="K44" s="15">
        <f t="shared" si="3"/>
        <v>26</v>
      </c>
      <c r="L44" s="15"/>
      <c r="M44" s="15">
        <f>MAX(M4:M33)</f>
        <v>900</v>
      </c>
      <c r="N44" s="15">
        <f>MAX(N4:N33)</f>
        <v>0.3</v>
      </c>
      <c r="O44" s="15">
        <f>MAX(O4:O33)</f>
        <v>24.54</v>
      </c>
      <c r="P44" s="15">
        <f>MAX(P4:P33)</f>
        <v>1700000</v>
      </c>
      <c r="Q44" s="15"/>
    </row>
  </sheetData>
  <mergeCells count="14">
    <mergeCell ref="A40:B40"/>
    <mergeCell ref="C40:Q40"/>
    <mergeCell ref="A1:Q1"/>
    <mergeCell ref="A2:A3"/>
    <mergeCell ref="B2:C2"/>
    <mergeCell ref="D2:E2"/>
    <mergeCell ref="F2:G2"/>
    <mergeCell ref="H2:I2"/>
    <mergeCell ref="J2:K2"/>
    <mergeCell ref="L2:M2"/>
    <mergeCell ref="O2:P2"/>
    <mergeCell ref="Q2:Q3"/>
    <mergeCell ref="Q20:Q26"/>
    <mergeCell ref="Q4:Q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44"/>
  <sheetViews>
    <sheetView topLeftCell="A2" zoomScale="90" zoomScaleNormal="90" workbookViewId="0">
      <selection activeCell="A33" sqref="A33:XFD33"/>
    </sheetView>
  </sheetViews>
  <sheetFormatPr defaultRowHeight="14.4" x14ac:dyDescent="0.3"/>
  <cols>
    <col min="1" max="1" width="10.21875" customWidth="1"/>
    <col min="2" max="2" width="9.33203125" bestFit="1" customWidth="1"/>
    <col min="3" max="3" width="8.109375" customWidth="1"/>
    <col min="4" max="6" width="8.33203125" customWidth="1"/>
    <col min="9" max="9" width="8.77734375" customWidth="1"/>
    <col min="11" max="11" width="8.77734375" customWidth="1"/>
    <col min="15" max="15" width="8.33203125" customWidth="1"/>
    <col min="16" max="16" width="12.5546875" customWidth="1"/>
    <col min="17" max="17" width="41" customWidth="1"/>
    <col min="20" max="20" width="12" bestFit="1" customWidth="1"/>
    <col min="21" max="21" width="14.88671875" customWidth="1"/>
  </cols>
  <sheetData>
    <row r="1" spans="1:46" ht="69.75" customHeight="1" thickBot="1" x14ac:dyDescent="0.6">
      <c r="A1" s="57" t="s">
        <v>29</v>
      </c>
      <c r="B1" s="58"/>
      <c r="C1" s="58"/>
      <c r="D1" s="58"/>
      <c r="E1" s="58"/>
      <c r="F1" s="58"/>
      <c r="G1" s="58"/>
      <c r="H1" s="59"/>
      <c r="I1" s="59"/>
      <c r="J1" s="58"/>
      <c r="K1" s="58"/>
      <c r="L1" s="58"/>
      <c r="M1" s="58"/>
      <c r="N1" s="58"/>
      <c r="O1" s="58"/>
      <c r="P1" s="58"/>
      <c r="Q1" s="60"/>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1" t="s">
        <v>0</v>
      </c>
      <c r="B2" s="63" t="s">
        <v>26</v>
      </c>
      <c r="C2" s="64"/>
      <c r="D2" s="65" t="s">
        <v>1</v>
      </c>
      <c r="E2" s="66"/>
      <c r="F2" s="67" t="s">
        <v>2</v>
      </c>
      <c r="G2" s="68"/>
      <c r="H2" s="69" t="s">
        <v>3</v>
      </c>
      <c r="I2" s="70"/>
      <c r="J2" s="71" t="s">
        <v>4</v>
      </c>
      <c r="K2" s="68"/>
      <c r="L2" s="72" t="s">
        <v>5</v>
      </c>
      <c r="M2" s="68"/>
      <c r="N2" s="2" t="s">
        <v>6</v>
      </c>
      <c r="O2" s="72" t="s">
        <v>7</v>
      </c>
      <c r="P2" s="73"/>
      <c r="Q2" s="74"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2"/>
      <c r="B3" s="4" t="s">
        <v>9</v>
      </c>
      <c r="C3" s="5" t="s">
        <v>10</v>
      </c>
      <c r="D3" s="6" t="s">
        <v>11</v>
      </c>
      <c r="E3" s="6" t="s">
        <v>22</v>
      </c>
      <c r="F3" s="23" t="s">
        <v>12</v>
      </c>
      <c r="G3" s="24" t="s">
        <v>23</v>
      </c>
      <c r="H3" s="7" t="s">
        <v>13</v>
      </c>
      <c r="I3" s="7" t="s">
        <v>14</v>
      </c>
      <c r="J3" s="8" t="s">
        <v>15</v>
      </c>
      <c r="K3" s="8" t="s">
        <v>24</v>
      </c>
      <c r="L3" s="9" t="s">
        <v>16</v>
      </c>
      <c r="M3" s="10" t="s">
        <v>17</v>
      </c>
      <c r="N3" s="10" t="s">
        <v>18</v>
      </c>
      <c r="O3" s="10" t="s">
        <v>19</v>
      </c>
      <c r="P3" s="10" t="s">
        <v>20</v>
      </c>
      <c r="Q3" s="6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41.4" customHeight="1" x14ac:dyDescent="0.3">
      <c r="A4" s="13">
        <v>44805</v>
      </c>
      <c r="B4" s="19">
        <v>12320</v>
      </c>
      <c r="C4" s="37">
        <v>12.32</v>
      </c>
      <c r="D4" s="19">
        <v>7.59</v>
      </c>
      <c r="E4" s="19">
        <v>7.72</v>
      </c>
      <c r="F4" s="19">
        <v>153</v>
      </c>
      <c r="G4" s="19">
        <v>16</v>
      </c>
      <c r="H4" s="19">
        <v>356</v>
      </c>
      <c r="I4" s="19">
        <v>28</v>
      </c>
      <c r="J4" s="19">
        <v>317</v>
      </c>
      <c r="K4" s="19">
        <v>24</v>
      </c>
      <c r="L4" s="25" t="s">
        <v>37</v>
      </c>
      <c r="M4" s="19">
        <v>600</v>
      </c>
      <c r="N4" s="19">
        <v>0.2</v>
      </c>
      <c r="O4" s="19">
        <v>24.6</v>
      </c>
      <c r="P4" s="19">
        <v>1400000</v>
      </c>
      <c r="Q4" s="51" t="s">
        <v>43</v>
      </c>
    </row>
    <row r="5" spans="1:46" ht="35.4" customHeight="1" x14ac:dyDescent="0.3">
      <c r="A5" s="13">
        <v>44806</v>
      </c>
      <c r="B5" s="20">
        <v>10540</v>
      </c>
      <c r="C5" s="30">
        <v>10.54</v>
      </c>
      <c r="D5" s="30">
        <v>7.4</v>
      </c>
      <c r="E5" s="20">
        <v>7.45</v>
      </c>
      <c r="F5" s="20">
        <v>156</v>
      </c>
      <c r="G5" s="20">
        <v>15</v>
      </c>
      <c r="H5" s="20">
        <v>348</v>
      </c>
      <c r="I5" s="20">
        <v>24</v>
      </c>
      <c r="J5" s="20">
        <v>314</v>
      </c>
      <c r="K5" s="20">
        <v>23</v>
      </c>
      <c r="L5" s="20" t="s">
        <v>37</v>
      </c>
      <c r="M5" s="20">
        <v>500</v>
      </c>
      <c r="N5" s="20">
        <v>0.3</v>
      </c>
      <c r="O5" s="20">
        <v>25.4</v>
      </c>
      <c r="P5" s="20">
        <v>1200000</v>
      </c>
      <c r="Q5" s="52"/>
    </row>
    <row r="6" spans="1:46" ht="35.4" customHeight="1" x14ac:dyDescent="0.3">
      <c r="A6" s="13">
        <v>44807</v>
      </c>
      <c r="B6" s="20">
        <v>13020</v>
      </c>
      <c r="C6" s="30">
        <v>13.02</v>
      </c>
      <c r="D6" s="20">
        <v>7.52</v>
      </c>
      <c r="E6" s="20">
        <v>7.64</v>
      </c>
      <c r="F6" s="20">
        <v>153</v>
      </c>
      <c r="G6" s="20">
        <v>17</v>
      </c>
      <c r="H6" s="20">
        <v>356</v>
      </c>
      <c r="I6" s="20">
        <v>28</v>
      </c>
      <c r="J6" s="20">
        <v>309</v>
      </c>
      <c r="K6" s="20">
        <v>24</v>
      </c>
      <c r="L6" s="20" t="s">
        <v>37</v>
      </c>
      <c r="M6" s="20">
        <v>600</v>
      </c>
      <c r="N6" s="20">
        <v>0.2</v>
      </c>
      <c r="O6" s="20">
        <v>24.9</v>
      </c>
      <c r="P6" s="20">
        <v>1300000</v>
      </c>
      <c r="Q6" s="54"/>
    </row>
    <row r="7" spans="1:46" ht="54.6" customHeight="1" x14ac:dyDescent="0.3">
      <c r="A7" s="13">
        <v>44808</v>
      </c>
      <c r="B7" s="20">
        <v>20130</v>
      </c>
      <c r="C7" s="30">
        <v>20.13</v>
      </c>
      <c r="D7" s="20">
        <v>7.39</v>
      </c>
      <c r="E7" s="20">
        <v>7.42</v>
      </c>
      <c r="F7" s="20">
        <v>159</v>
      </c>
      <c r="G7" s="20">
        <v>18</v>
      </c>
      <c r="H7" s="20">
        <v>352</v>
      </c>
      <c r="I7" s="20">
        <v>32</v>
      </c>
      <c r="J7" s="20">
        <v>305</v>
      </c>
      <c r="K7" s="20">
        <v>21</v>
      </c>
      <c r="L7" s="20" t="s">
        <v>37</v>
      </c>
      <c r="M7" s="20">
        <v>400</v>
      </c>
      <c r="N7" s="20">
        <v>0.3</v>
      </c>
      <c r="O7" s="20">
        <v>24.6</v>
      </c>
      <c r="P7" s="20">
        <v>1100000</v>
      </c>
      <c r="Q7" s="53" t="s">
        <v>44</v>
      </c>
    </row>
    <row r="8" spans="1:46" ht="54.6" customHeight="1" x14ac:dyDescent="0.3">
      <c r="A8" s="13">
        <v>44809</v>
      </c>
      <c r="B8" s="20">
        <v>22870</v>
      </c>
      <c r="C8" s="30">
        <v>22.87</v>
      </c>
      <c r="D8" s="20">
        <v>7.37</v>
      </c>
      <c r="E8" s="20">
        <v>7.51</v>
      </c>
      <c r="F8" s="20">
        <v>159</v>
      </c>
      <c r="G8" s="20">
        <v>21</v>
      </c>
      <c r="H8" s="20">
        <v>356</v>
      </c>
      <c r="I8" s="20">
        <v>28</v>
      </c>
      <c r="J8" s="20">
        <v>318</v>
      </c>
      <c r="K8" s="20">
        <v>22</v>
      </c>
      <c r="L8" s="20" t="s">
        <v>37</v>
      </c>
      <c r="M8" s="20">
        <v>500</v>
      </c>
      <c r="N8" s="20">
        <v>0.2</v>
      </c>
      <c r="O8" s="20">
        <v>25.4</v>
      </c>
      <c r="P8" s="20">
        <v>1400000</v>
      </c>
      <c r="Q8" s="54"/>
    </row>
    <row r="9" spans="1:46" ht="105.6" x14ac:dyDescent="0.3">
      <c r="A9" s="13">
        <v>44810</v>
      </c>
      <c r="B9" s="20">
        <v>31630</v>
      </c>
      <c r="C9" s="30">
        <v>31.63</v>
      </c>
      <c r="D9" s="20">
        <v>7.41</v>
      </c>
      <c r="E9" s="30">
        <v>7.6</v>
      </c>
      <c r="F9" s="20">
        <v>156</v>
      </c>
      <c r="G9" s="20">
        <v>22</v>
      </c>
      <c r="H9" s="20">
        <v>352</v>
      </c>
      <c r="I9" s="20">
        <v>32</v>
      </c>
      <c r="J9" s="20">
        <v>325</v>
      </c>
      <c r="K9" s="20">
        <v>26</v>
      </c>
      <c r="L9" s="20" t="s">
        <v>37</v>
      </c>
      <c r="M9" s="20">
        <v>600</v>
      </c>
      <c r="N9" s="20">
        <v>0.2</v>
      </c>
      <c r="O9" s="20">
        <v>24.9</v>
      </c>
      <c r="P9" s="20">
        <v>1200000</v>
      </c>
      <c r="Q9" s="17" t="s">
        <v>45</v>
      </c>
    </row>
    <row r="10" spans="1:46" x14ac:dyDescent="0.3">
      <c r="A10" s="13">
        <v>44811</v>
      </c>
      <c r="B10" s="20">
        <v>33820</v>
      </c>
      <c r="C10" s="30">
        <v>33.82</v>
      </c>
      <c r="D10" s="20">
        <v>7.35</v>
      </c>
      <c r="E10" s="20">
        <v>7.52</v>
      </c>
      <c r="F10" s="20">
        <v>153</v>
      </c>
      <c r="G10" s="20">
        <v>24</v>
      </c>
      <c r="H10" s="20">
        <v>356</v>
      </c>
      <c r="I10" s="20">
        <v>36</v>
      </c>
      <c r="J10" s="20">
        <v>310</v>
      </c>
      <c r="K10" s="20">
        <v>28</v>
      </c>
      <c r="L10" s="20" t="s">
        <v>37</v>
      </c>
      <c r="M10" s="20">
        <v>400</v>
      </c>
      <c r="N10" s="20">
        <v>0.3</v>
      </c>
      <c r="O10" s="20">
        <v>25.2</v>
      </c>
      <c r="P10" s="20">
        <v>1400000</v>
      </c>
      <c r="Q10" s="17"/>
    </row>
    <row r="11" spans="1:46" x14ac:dyDescent="0.3">
      <c r="A11" s="13">
        <v>44812</v>
      </c>
      <c r="B11" s="20">
        <v>34580</v>
      </c>
      <c r="C11" s="30">
        <v>34.58</v>
      </c>
      <c r="D11" s="20">
        <v>7.37</v>
      </c>
      <c r="E11" s="20">
        <v>7.57</v>
      </c>
      <c r="F11" s="20">
        <v>156</v>
      </c>
      <c r="G11" s="20">
        <v>22</v>
      </c>
      <c r="H11" s="20">
        <v>352</v>
      </c>
      <c r="I11" s="20">
        <v>40</v>
      </c>
      <c r="J11" s="20">
        <v>329</v>
      </c>
      <c r="K11" s="20">
        <v>30</v>
      </c>
      <c r="L11" s="20" t="s">
        <v>37</v>
      </c>
      <c r="M11" s="20">
        <v>700</v>
      </c>
      <c r="N11" s="20">
        <v>0.2</v>
      </c>
      <c r="O11" s="20">
        <v>24.6</v>
      </c>
      <c r="P11" s="20">
        <v>1200000</v>
      </c>
      <c r="Q11" s="17"/>
    </row>
    <row r="12" spans="1:46" x14ac:dyDescent="0.3">
      <c r="A12" s="13">
        <v>44813</v>
      </c>
      <c r="B12" s="20">
        <v>36760</v>
      </c>
      <c r="C12" s="30">
        <v>36.76</v>
      </c>
      <c r="D12" s="20">
        <v>7.39</v>
      </c>
      <c r="E12" s="20">
        <v>7.54</v>
      </c>
      <c r="F12" s="20">
        <v>153</v>
      </c>
      <c r="G12" s="20">
        <v>24</v>
      </c>
      <c r="H12" s="20">
        <v>356</v>
      </c>
      <c r="I12" s="20">
        <v>40</v>
      </c>
      <c r="J12" s="20">
        <v>312</v>
      </c>
      <c r="K12" s="20">
        <v>33</v>
      </c>
      <c r="L12" s="20" t="s">
        <v>37</v>
      </c>
      <c r="M12" s="20">
        <v>600</v>
      </c>
      <c r="N12" s="20">
        <v>0.3</v>
      </c>
      <c r="O12" s="20">
        <v>24.9</v>
      </c>
      <c r="P12" s="20">
        <v>1300000</v>
      </c>
      <c r="Q12" s="17"/>
    </row>
    <row r="13" spans="1:46" x14ac:dyDescent="0.3">
      <c r="A13" s="13">
        <v>44814</v>
      </c>
      <c r="B13" s="20">
        <v>32290</v>
      </c>
      <c r="C13" s="30">
        <v>32.29</v>
      </c>
      <c r="D13" s="20">
        <v>7.35</v>
      </c>
      <c r="E13" s="20">
        <v>7.55</v>
      </c>
      <c r="F13" s="20">
        <v>156</v>
      </c>
      <c r="G13" s="20">
        <v>21</v>
      </c>
      <c r="H13" s="20">
        <v>352</v>
      </c>
      <c r="I13" s="20">
        <v>36</v>
      </c>
      <c r="J13" s="20">
        <v>325</v>
      </c>
      <c r="K13" s="20">
        <v>35</v>
      </c>
      <c r="L13" s="20" t="s">
        <v>37</v>
      </c>
      <c r="M13" s="20">
        <v>500</v>
      </c>
      <c r="N13" s="20">
        <v>0.2</v>
      </c>
      <c r="O13" s="20">
        <v>25.1</v>
      </c>
      <c r="P13" s="20">
        <v>1100000</v>
      </c>
      <c r="Q13" s="17"/>
    </row>
    <row r="14" spans="1:46" x14ac:dyDescent="0.3">
      <c r="A14" s="13">
        <v>44815</v>
      </c>
      <c r="B14" s="20">
        <v>33390</v>
      </c>
      <c r="C14" s="30">
        <v>33.39</v>
      </c>
      <c r="D14" s="20">
        <v>7.41</v>
      </c>
      <c r="E14" s="20">
        <v>7.59</v>
      </c>
      <c r="F14" s="20">
        <v>156</v>
      </c>
      <c r="G14" s="20">
        <v>23</v>
      </c>
      <c r="H14" s="20">
        <v>360</v>
      </c>
      <c r="I14" s="20">
        <v>40</v>
      </c>
      <c r="J14" s="20">
        <v>332</v>
      </c>
      <c r="K14" s="20">
        <v>32</v>
      </c>
      <c r="L14" s="20" t="s">
        <v>37</v>
      </c>
      <c r="M14" s="20">
        <v>400</v>
      </c>
      <c r="N14" s="20">
        <v>0.2</v>
      </c>
      <c r="O14" s="20">
        <v>24.7</v>
      </c>
      <c r="P14" s="20">
        <v>1200000</v>
      </c>
      <c r="Q14" s="17"/>
    </row>
    <row r="15" spans="1:46" x14ac:dyDescent="0.3">
      <c r="A15" s="13">
        <v>44816</v>
      </c>
      <c r="B15" s="20">
        <v>33830</v>
      </c>
      <c r="C15" s="30">
        <v>33.83</v>
      </c>
      <c r="D15" s="20">
        <v>7.39</v>
      </c>
      <c r="E15" s="20">
        <v>7.48</v>
      </c>
      <c r="F15" s="20">
        <v>153</v>
      </c>
      <c r="G15" s="20">
        <v>22</v>
      </c>
      <c r="H15" s="20">
        <v>356</v>
      </c>
      <c r="I15" s="20">
        <v>44</v>
      </c>
      <c r="J15" s="20">
        <v>309</v>
      </c>
      <c r="K15" s="20">
        <v>35</v>
      </c>
      <c r="L15" s="20" t="s">
        <v>37</v>
      </c>
      <c r="M15" s="20">
        <v>600</v>
      </c>
      <c r="N15" s="20">
        <v>0.3</v>
      </c>
      <c r="O15" s="20">
        <v>24.3</v>
      </c>
      <c r="P15" s="20">
        <v>1400000</v>
      </c>
      <c r="Q15" s="17"/>
    </row>
    <row r="16" spans="1:46" x14ac:dyDescent="0.3">
      <c r="A16" s="13">
        <v>44817</v>
      </c>
      <c r="B16" s="20">
        <v>34040</v>
      </c>
      <c r="C16" s="30">
        <v>34.04</v>
      </c>
      <c r="D16" s="20">
        <v>7.49</v>
      </c>
      <c r="E16" s="20">
        <v>7.58</v>
      </c>
      <c r="F16" s="20">
        <v>159</v>
      </c>
      <c r="G16" s="20">
        <v>24</v>
      </c>
      <c r="H16" s="20">
        <v>352</v>
      </c>
      <c r="I16" s="20">
        <v>40</v>
      </c>
      <c r="J16" s="20">
        <v>316</v>
      </c>
      <c r="K16" s="20">
        <v>34</v>
      </c>
      <c r="L16" s="20" t="s">
        <v>37</v>
      </c>
      <c r="M16" s="20">
        <v>700</v>
      </c>
      <c r="N16" s="20">
        <v>0.3</v>
      </c>
      <c r="O16" s="33">
        <v>25</v>
      </c>
      <c r="P16" s="20">
        <v>1300000</v>
      </c>
      <c r="Q16" s="17"/>
    </row>
    <row r="17" spans="1:20" x14ac:dyDescent="0.3">
      <c r="A17" s="13">
        <v>44818</v>
      </c>
      <c r="B17" s="20">
        <v>34620</v>
      </c>
      <c r="C17" s="30">
        <v>34.619999999999997</v>
      </c>
      <c r="D17" s="20">
        <v>7.35</v>
      </c>
      <c r="E17" s="20">
        <v>7.47</v>
      </c>
      <c r="F17" s="20">
        <v>156</v>
      </c>
      <c r="G17" s="20">
        <v>25</v>
      </c>
      <c r="H17" s="20">
        <v>356</v>
      </c>
      <c r="I17" s="20">
        <v>44</v>
      </c>
      <c r="J17" s="20">
        <v>308</v>
      </c>
      <c r="K17" s="20">
        <v>36</v>
      </c>
      <c r="L17" s="20" t="s">
        <v>37</v>
      </c>
      <c r="M17" s="20">
        <v>500</v>
      </c>
      <c r="N17" s="20">
        <v>0.2</v>
      </c>
      <c r="O17" s="20">
        <v>25.2</v>
      </c>
      <c r="P17" s="20">
        <v>1200000</v>
      </c>
      <c r="Q17" s="17"/>
    </row>
    <row r="18" spans="1:20" x14ac:dyDescent="0.3">
      <c r="A18" s="13">
        <v>44819</v>
      </c>
      <c r="B18" s="20">
        <v>34020</v>
      </c>
      <c r="C18" s="30">
        <v>34.020000000000003</v>
      </c>
      <c r="D18" s="20">
        <v>7.42</v>
      </c>
      <c r="E18" s="20">
        <v>7.59</v>
      </c>
      <c r="F18" s="20">
        <v>153</v>
      </c>
      <c r="G18" s="20">
        <v>23</v>
      </c>
      <c r="H18" s="20">
        <v>352</v>
      </c>
      <c r="I18" s="20">
        <v>36</v>
      </c>
      <c r="J18" s="20">
        <v>323</v>
      </c>
      <c r="K18" s="20">
        <v>33</v>
      </c>
      <c r="L18" s="20" t="s">
        <v>37</v>
      </c>
      <c r="M18" s="20">
        <v>400</v>
      </c>
      <c r="N18" s="20">
        <v>0.2</v>
      </c>
      <c r="O18" s="20">
        <v>24.6</v>
      </c>
      <c r="P18" s="20">
        <v>1100000</v>
      </c>
      <c r="Q18" s="17"/>
    </row>
    <row r="19" spans="1:20" x14ac:dyDescent="0.3">
      <c r="A19" s="13">
        <v>44820</v>
      </c>
      <c r="B19" s="20">
        <v>32500</v>
      </c>
      <c r="C19" s="30">
        <v>32.5</v>
      </c>
      <c r="D19" s="20">
        <v>7.29</v>
      </c>
      <c r="E19" s="20">
        <v>7.47</v>
      </c>
      <c r="F19" s="20">
        <v>156</v>
      </c>
      <c r="G19" s="20">
        <v>27</v>
      </c>
      <c r="H19" s="20">
        <v>356</v>
      </c>
      <c r="I19" s="20">
        <v>40</v>
      </c>
      <c r="J19" s="20">
        <v>302</v>
      </c>
      <c r="K19" s="20">
        <v>31</v>
      </c>
      <c r="L19" s="20" t="s">
        <v>37</v>
      </c>
      <c r="M19" s="20">
        <v>600</v>
      </c>
      <c r="N19" s="20">
        <v>0.3</v>
      </c>
      <c r="O19" s="20">
        <v>24.5</v>
      </c>
      <c r="P19" s="20">
        <v>1300000</v>
      </c>
      <c r="Q19" s="17"/>
    </row>
    <row r="20" spans="1:20" x14ac:dyDescent="0.3">
      <c r="A20" s="13">
        <v>44821</v>
      </c>
      <c r="B20" s="20">
        <v>34650</v>
      </c>
      <c r="C20" s="30">
        <v>34.65</v>
      </c>
      <c r="D20" s="20">
        <v>7.33</v>
      </c>
      <c r="E20" s="20">
        <v>7.49</v>
      </c>
      <c r="F20" s="20">
        <v>153</v>
      </c>
      <c r="G20" s="20">
        <v>22</v>
      </c>
      <c r="H20" s="20">
        <v>352</v>
      </c>
      <c r="I20" s="20">
        <v>44</v>
      </c>
      <c r="J20" s="20">
        <v>314</v>
      </c>
      <c r="K20" s="20">
        <v>34</v>
      </c>
      <c r="L20" s="20" t="s">
        <v>37</v>
      </c>
      <c r="M20" s="20">
        <v>500</v>
      </c>
      <c r="N20" s="20">
        <v>0.2</v>
      </c>
      <c r="O20" s="20">
        <v>25.1</v>
      </c>
      <c r="P20" s="20">
        <v>1200000</v>
      </c>
      <c r="Q20" s="17"/>
    </row>
    <row r="21" spans="1:20" x14ac:dyDescent="0.3">
      <c r="A21" s="13">
        <v>44822</v>
      </c>
      <c r="B21" s="20">
        <v>34680</v>
      </c>
      <c r="C21" s="30">
        <v>34.68</v>
      </c>
      <c r="D21" s="20">
        <v>7.35</v>
      </c>
      <c r="E21" s="20">
        <v>7.48</v>
      </c>
      <c r="F21" s="20">
        <v>156</v>
      </c>
      <c r="G21" s="20">
        <v>21</v>
      </c>
      <c r="H21" s="20">
        <v>360</v>
      </c>
      <c r="I21" s="20">
        <v>40</v>
      </c>
      <c r="J21" s="20">
        <v>310</v>
      </c>
      <c r="K21" s="20">
        <v>36</v>
      </c>
      <c r="L21" s="20" t="s">
        <v>37</v>
      </c>
      <c r="M21" s="20">
        <v>400</v>
      </c>
      <c r="N21" s="20">
        <v>0.2</v>
      </c>
      <c r="O21" s="20">
        <v>24.7</v>
      </c>
      <c r="P21" s="20">
        <v>1400000</v>
      </c>
      <c r="Q21" s="17"/>
    </row>
    <row r="22" spans="1:20" x14ac:dyDescent="0.3">
      <c r="A22" s="13">
        <v>44823</v>
      </c>
      <c r="B22" s="20">
        <v>32760</v>
      </c>
      <c r="C22" s="30">
        <v>33.049999999999997</v>
      </c>
      <c r="D22" s="20">
        <v>7.44</v>
      </c>
      <c r="E22" s="20">
        <v>7.53</v>
      </c>
      <c r="F22" s="20">
        <v>147</v>
      </c>
      <c r="G22" s="20">
        <v>20</v>
      </c>
      <c r="H22" s="20">
        <v>356</v>
      </c>
      <c r="I22" s="20">
        <v>36</v>
      </c>
      <c r="J22" s="20">
        <v>333</v>
      </c>
      <c r="K22" s="20">
        <v>38</v>
      </c>
      <c r="L22" s="20" t="s">
        <v>37</v>
      </c>
      <c r="M22" s="20">
        <v>600</v>
      </c>
      <c r="N22" s="20">
        <v>0.3</v>
      </c>
      <c r="O22" s="20">
        <v>24.2</v>
      </c>
      <c r="P22" s="20">
        <v>1100000</v>
      </c>
      <c r="Q22" s="17"/>
    </row>
    <row r="23" spans="1:20" x14ac:dyDescent="0.3">
      <c r="A23" s="13">
        <v>44824</v>
      </c>
      <c r="B23" s="20">
        <v>34630</v>
      </c>
      <c r="C23" s="30">
        <v>35.159999999999997</v>
      </c>
      <c r="D23" s="20">
        <v>7.22</v>
      </c>
      <c r="E23" s="20">
        <v>7.35</v>
      </c>
      <c r="F23" s="20">
        <v>153</v>
      </c>
      <c r="G23" s="20">
        <v>23</v>
      </c>
      <c r="H23" s="20">
        <v>352</v>
      </c>
      <c r="I23" s="20">
        <v>40</v>
      </c>
      <c r="J23" s="20">
        <v>317</v>
      </c>
      <c r="K23" s="20">
        <v>34</v>
      </c>
      <c r="L23" s="20" t="s">
        <v>37</v>
      </c>
      <c r="M23" s="20">
        <v>500</v>
      </c>
      <c r="N23" s="20">
        <v>0.2</v>
      </c>
      <c r="O23" s="20">
        <v>24.6</v>
      </c>
      <c r="P23" s="20">
        <v>1300000</v>
      </c>
      <c r="Q23" s="17"/>
    </row>
    <row r="24" spans="1:20" x14ac:dyDescent="0.3">
      <c r="A24" s="13">
        <v>44825</v>
      </c>
      <c r="B24" s="20">
        <v>32620</v>
      </c>
      <c r="C24" s="30">
        <v>32.619999999999997</v>
      </c>
      <c r="D24" s="20">
        <v>7.45</v>
      </c>
      <c r="E24" s="20">
        <v>7.59</v>
      </c>
      <c r="F24" s="20">
        <v>150</v>
      </c>
      <c r="G24" s="20">
        <v>19</v>
      </c>
      <c r="H24" s="20">
        <v>356</v>
      </c>
      <c r="I24" s="20">
        <v>32</v>
      </c>
      <c r="J24" s="20">
        <v>312</v>
      </c>
      <c r="K24" s="20">
        <v>27</v>
      </c>
      <c r="L24" s="20" t="s">
        <v>37</v>
      </c>
      <c r="M24" s="20">
        <v>800</v>
      </c>
      <c r="N24" s="20">
        <v>0.3</v>
      </c>
      <c r="O24" s="20">
        <v>25.2</v>
      </c>
      <c r="P24" s="20">
        <v>1700000</v>
      </c>
      <c r="Q24" s="17"/>
    </row>
    <row r="25" spans="1:20" x14ac:dyDescent="0.3">
      <c r="A25" s="13">
        <v>44826</v>
      </c>
      <c r="B25" s="20">
        <v>34120</v>
      </c>
      <c r="C25" s="30">
        <v>34.119999999999997</v>
      </c>
      <c r="D25" s="20">
        <v>7.29</v>
      </c>
      <c r="E25" s="20">
        <v>7.36</v>
      </c>
      <c r="F25" s="20">
        <v>156</v>
      </c>
      <c r="G25" s="20">
        <v>20</v>
      </c>
      <c r="H25" s="20">
        <v>356</v>
      </c>
      <c r="I25" s="20">
        <v>36</v>
      </c>
      <c r="J25" s="20">
        <v>310</v>
      </c>
      <c r="K25" s="20">
        <v>31</v>
      </c>
      <c r="L25" s="20" t="s">
        <v>37</v>
      </c>
      <c r="M25" s="20">
        <v>400</v>
      </c>
      <c r="N25" s="20">
        <v>0.2</v>
      </c>
      <c r="O25" s="33">
        <v>24</v>
      </c>
      <c r="P25" s="20">
        <v>1400000</v>
      </c>
      <c r="Q25" s="17"/>
      <c r="T25" t="s">
        <v>38</v>
      </c>
    </row>
    <row r="26" spans="1:20" x14ac:dyDescent="0.3">
      <c r="A26" s="13">
        <v>44827</v>
      </c>
      <c r="B26" s="20">
        <v>33110</v>
      </c>
      <c r="C26" s="30">
        <v>33.11</v>
      </c>
      <c r="D26" s="20">
        <v>7.27</v>
      </c>
      <c r="E26" s="20">
        <v>7.39</v>
      </c>
      <c r="F26" s="20">
        <v>162</v>
      </c>
      <c r="G26" s="20">
        <v>22</v>
      </c>
      <c r="H26" s="20">
        <v>352</v>
      </c>
      <c r="I26" s="20">
        <v>32</v>
      </c>
      <c r="J26" s="20">
        <v>305</v>
      </c>
      <c r="K26" s="20">
        <v>27</v>
      </c>
      <c r="L26" s="20" t="s">
        <v>37</v>
      </c>
      <c r="M26" s="20">
        <v>500</v>
      </c>
      <c r="N26" s="20">
        <v>0.3</v>
      </c>
      <c r="O26" s="20">
        <v>24.2</v>
      </c>
      <c r="P26" s="20">
        <v>1300000</v>
      </c>
      <c r="Q26" s="17"/>
    </row>
    <row r="27" spans="1:20" ht="105.6" x14ac:dyDescent="0.3">
      <c r="A27" s="13">
        <v>44828</v>
      </c>
      <c r="B27" s="20">
        <v>20130</v>
      </c>
      <c r="C27" s="30">
        <v>20.13</v>
      </c>
      <c r="D27" s="20">
        <v>7.39</v>
      </c>
      <c r="E27" s="20">
        <v>7.48</v>
      </c>
      <c r="F27" s="20">
        <v>159</v>
      </c>
      <c r="G27" s="20">
        <v>20</v>
      </c>
      <c r="H27" s="20">
        <v>348</v>
      </c>
      <c r="I27" s="20">
        <v>36</v>
      </c>
      <c r="J27" s="20">
        <v>293</v>
      </c>
      <c r="K27" s="20">
        <v>25</v>
      </c>
      <c r="L27" s="20" t="s">
        <v>37</v>
      </c>
      <c r="M27" s="20">
        <v>400</v>
      </c>
      <c r="N27" s="20">
        <v>0.3</v>
      </c>
      <c r="O27" s="20">
        <v>25.4</v>
      </c>
      <c r="P27" s="20">
        <v>1100000</v>
      </c>
      <c r="Q27" s="17" t="s">
        <v>46</v>
      </c>
    </row>
    <row r="28" spans="1:20" ht="105.6" x14ac:dyDescent="0.3">
      <c r="A28" s="13">
        <v>44829</v>
      </c>
      <c r="B28" s="20">
        <v>21170</v>
      </c>
      <c r="C28" s="30">
        <v>21.17</v>
      </c>
      <c r="D28" s="20">
        <v>7.41</v>
      </c>
      <c r="E28" s="20">
        <v>7.53</v>
      </c>
      <c r="F28" s="20">
        <v>156</v>
      </c>
      <c r="G28" s="20">
        <v>21</v>
      </c>
      <c r="H28" s="20">
        <v>356</v>
      </c>
      <c r="I28" s="20">
        <v>28</v>
      </c>
      <c r="J28" s="20">
        <v>295</v>
      </c>
      <c r="K28" s="20">
        <v>23</v>
      </c>
      <c r="L28" s="20" t="s">
        <v>37</v>
      </c>
      <c r="M28" s="20">
        <v>600</v>
      </c>
      <c r="N28" s="20">
        <v>0.2</v>
      </c>
      <c r="O28" s="20">
        <v>25.1</v>
      </c>
      <c r="P28" s="20">
        <v>1400000</v>
      </c>
      <c r="Q28" s="17" t="s">
        <v>47</v>
      </c>
    </row>
    <row r="29" spans="1:20" x14ac:dyDescent="0.3">
      <c r="A29" s="13">
        <v>44830</v>
      </c>
      <c r="B29" s="20">
        <v>31680</v>
      </c>
      <c r="C29" s="30">
        <v>31.68</v>
      </c>
      <c r="D29" s="20">
        <v>7.12</v>
      </c>
      <c r="E29" s="20">
        <v>7.22</v>
      </c>
      <c r="F29" s="20">
        <v>153</v>
      </c>
      <c r="G29" s="20">
        <v>23</v>
      </c>
      <c r="H29" s="20">
        <v>352</v>
      </c>
      <c r="I29" s="20">
        <v>32</v>
      </c>
      <c r="J29" s="20">
        <v>304</v>
      </c>
      <c r="K29" s="20">
        <v>25</v>
      </c>
      <c r="L29" s="20" t="s">
        <v>37</v>
      </c>
      <c r="M29" s="20">
        <v>700</v>
      </c>
      <c r="N29" s="20">
        <v>0.3</v>
      </c>
      <c r="O29" s="20">
        <v>24.2</v>
      </c>
      <c r="P29" s="20">
        <v>1200000</v>
      </c>
      <c r="Q29" s="17"/>
    </row>
    <row r="30" spans="1:20" x14ac:dyDescent="0.3">
      <c r="A30" s="13">
        <v>44831</v>
      </c>
      <c r="B30" s="20">
        <v>32570</v>
      </c>
      <c r="C30" s="30">
        <v>32.57</v>
      </c>
      <c r="D30" s="20">
        <v>7.31</v>
      </c>
      <c r="E30" s="20">
        <v>7.39</v>
      </c>
      <c r="F30" s="20">
        <v>159</v>
      </c>
      <c r="G30" s="20">
        <v>22</v>
      </c>
      <c r="H30" s="20">
        <v>360</v>
      </c>
      <c r="I30" s="20">
        <v>28</v>
      </c>
      <c r="J30" s="20">
        <v>300</v>
      </c>
      <c r="K30" s="20">
        <v>27</v>
      </c>
      <c r="L30" s="20" t="s">
        <v>37</v>
      </c>
      <c r="M30" s="20">
        <v>500</v>
      </c>
      <c r="N30" s="20">
        <v>0.2</v>
      </c>
      <c r="O30" s="33">
        <v>24</v>
      </c>
      <c r="P30" s="20">
        <v>1300000</v>
      </c>
      <c r="Q30" s="17"/>
    </row>
    <row r="31" spans="1:20" x14ac:dyDescent="0.3">
      <c r="A31" s="13">
        <v>44832</v>
      </c>
      <c r="B31" s="20">
        <v>33310</v>
      </c>
      <c r="C31" s="30">
        <v>33.31</v>
      </c>
      <c r="D31" s="20">
        <v>7.35</v>
      </c>
      <c r="E31" s="20">
        <v>7.42</v>
      </c>
      <c r="F31" s="20">
        <v>156</v>
      </c>
      <c r="G31" s="20">
        <v>20</v>
      </c>
      <c r="H31" s="20">
        <v>356</v>
      </c>
      <c r="I31" s="20">
        <v>36</v>
      </c>
      <c r="J31" s="20">
        <v>315</v>
      </c>
      <c r="K31" s="20">
        <v>28</v>
      </c>
      <c r="L31" s="20" t="s">
        <v>37</v>
      </c>
      <c r="M31" s="20">
        <v>800</v>
      </c>
      <c r="N31" s="20">
        <v>0.3</v>
      </c>
      <c r="O31" s="20">
        <v>24.5</v>
      </c>
      <c r="P31" s="20">
        <v>1400000</v>
      </c>
      <c r="Q31" s="17"/>
    </row>
    <row r="32" spans="1:20" x14ac:dyDescent="0.3">
      <c r="A32" s="13">
        <v>44833</v>
      </c>
      <c r="B32" s="20">
        <v>33480</v>
      </c>
      <c r="C32" s="30">
        <v>33.479999999999997</v>
      </c>
      <c r="D32" s="30">
        <v>6.8</v>
      </c>
      <c r="E32" s="20">
        <v>7.12</v>
      </c>
      <c r="F32" s="20">
        <v>162</v>
      </c>
      <c r="G32" s="20">
        <v>23</v>
      </c>
      <c r="H32" s="20">
        <v>364</v>
      </c>
      <c r="I32" s="20">
        <v>36</v>
      </c>
      <c r="J32" s="20">
        <v>312</v>
      </c>
      <c r="K32" s="20">
        <v>26</v>
      </c>
      <c r="L32" s="20" t="s">
        <v>37</v>
      </c>
      <c r="M32" s="20">
        <v>700</v>
      </c>
      <c r="N32" s="20">
        <v>0.3</v>
      </c>
      <c r="O32" s="20">
        <v>23.7</v>
      </c>
      <c r="P32" s="20">
        <v>1700000</v>
      </c>
      <c r="Q32" s="17"/>
    </row>
    <row r="33" spans="1:17" ht="15" thickBot="1" x14ac:dyDescent="0.35">
      <c r="A33" s="13">
        <v>44834</v>
      </c>
      <c r="B33" s="20">
        <v>32550</v>
      </c>
      <c r="C33" s="30">
        <v>32.549999999999997</v>
      </c>
      <c r="D33" s="20">
        <v>7.29</v>
      </c>
      <c r="E33" s="20">
        <v>7.37</v>
      </c>
      <c r="F33" s="20">
        <v>159</v>
      </c>
      <c r="G33" s="20">
        <v>21</v>
      </c>
      <c r="H33" s="20">
        <v>360</v>
      </c>
      <c r="I33" s="20">
        <v>40</v>
      </c>
      <c r="J33" s="20">
        <v>307</v>
      </c>
      <c r="K33" s="20">
        <v>29</v>
      </c>
      <c r="L33" s="20" t="s">
        <v>37</v>
      </c>
      <c r="M33" s="20">
        <v>400</v>
      </c>
      <c r="N33" s="20">
        <v>0.2</v>
      </c>
      <c r="O33" s="20">
        <v>24.3</v>
      </c>
      <c r="P33" s="20">
        <v>1300000</v>
      </c>
      <c r="Q33" s="17"/>
    </row>
    <row r="34" spans="1:17" ht="15" thickBot="1" x14ac:dyDescent="0.35">
      <c r="A34" s="11" t="s">
        <v>32</v>
      </c>
      <c r="B34" s="18">
        <f t="shared" ref="B34:K34" si="0">AVERAGE(B4:B33)</f>
        <v>29727.333333333332</v>
      </c>
      <c r="C34" s="18">
        <f t="shared" si="0"/>
        <v>29.754666666666662</v>
      </c>
      <c r="D34" s="18">
        <f t="shared" si="0"/>
        <v>7.3503333333333325</v>
      </c>
      <c r="E34" s="18">
        <f t="shared" si="0"/>
        <v>7.4806666666666652</v>
      </c>
      <c r="F34" s="18">
        <f t="shared" si="0"/>
        <v>155.6</v>
      </c>
      <c r="G34" s="18">
        <f t="shared" si="0"/>
        <v>21.366666666666667</v>
      </c>
      <c r="H34" s="18">
        <f t="shared" si="0"/>
        <v>354.93333333333334</v>
      </c>
      <c r="I34" s="18">
        <f t="shared" si="0"/>
        <v>35.466666666666669</v>
      </c>
      <c r="J34" s="18">
        <f t="shared" si="0"/>
        <v>312.7</v>
      </c>
      <c r="K34" s="18">
        <f t="shared" si="0"/>
        <v>29.233333333333334</v>
      </c>
      <c r="L34" s="18" t="s">
        <v>37</v>
      </c>
      <c r="M34" s="18">
        <f>AVERAGE(M4:M33)</f>
        <v>546.66666666666663</v>
      </c>
      <c r="N34" s="18">
        <f>AVERAGE(N4:N33)</f>
        <v>0.24666666666666665</v>
      </c>
      <c r="O34" s="18">
        <f>AVERAGE(O4:O33)</f>
        <v>24.703333333333337</v>
      </c>
      <c r="P34" s="18">
        <f>AVERAGE(P4:P33)</f>
        <v>1296666.6666666667</v>
      </c>
      <c r="Q34" s="28"/>
    </row>
    <row r="35" spans="1:17" x14ac:dyDescent="0.3">
      <c r="C35" s="38">
        <f>SUM(C4:C33)</f>
        <v>892.63999999999987</v>
      </c>
    </row>
    <row r="40" spans="1:17" ht="40.799999999999997" customHeight="1" x14ac:dyDescent="0.3">
      <c r="A40" s="55" t="s">
        <v>33</v>
      </c>
      <c r="B40" s="55"/>
      <c r="C40" s="55" t="s">
        <v>34</v>
      </c>
      <c r="D40" s="55"/>
      <c r="E40" s="55"/>
      <c r="F40" s="55"/>
      <c r="G40" s="55"/>
      <c r="H40" s="55"/>
      <c r="I40" s="55"/>
      <c r="J40" s="55"/>
      <c r="K40" s="55"/>
      <c r="L40" s="55"/>
      <c r="M40" s="55"/>
      <c r="N40" s="55"/>
      <c r="O40" s="55"/>
      <c r="P40" s="55"/>
      <c r="Q40" s="55"/>
    </row>
    <row r="42" spans="1:17" x14ac:dyDescent="0.3">
      <c r="A42" s="14" t="s">
        <v>35</v>
      </c>
      <c r="B42" s="15">
        <f t="shared" ref="B42:K42" si="1">MIN(B4:B33)</f>
        <v>10540</v>
      </c>
      <c r="C42" s="15">
        <f t="shared" si="1"/>
        <v>10.54</v>
      </c>
      <c r="D42" s="15">
        <f t="shared" si="1"/>
        <v>6.8</v>
      </c>
      <c r="E42" s="15">
        <f t="shared" si="1"/>
        <v>7.12</v>
      </c>
      <c r="F42" s="15">
        <f t="shared" si="1"/>
        <v>147</v>
      </c>
      <c r="G42" s="15">
        <f t="shared" si="1"/>
        <v>15</v>
      </c>
      <c r="H42" s="15">
        <f t="shared" si="1"/>
        <v>348</v>
      </c>
      <c r="I42" s="15">
        <f t="shared" si="1"/>
        <v>24</v>
      </c>
      <c r="J42" s="15">
        <f t="shared" si="1"/>
        <v>293</v>
      </c>
      <c r="K42" s="15">
        <f t="shared" si="1"/>
        <v>21</v>
      </c>
      <c r="L42" s="15"/>
      <c r="M42" s="15">
        <f>MIN(M4:M33)</f>
        <v>400</v>
      </c>
      <c r="N42" s="15">
        <f>MIN(N4:N33)</f>
        <v>0.2</v>
      </c>
      <c r="O42" s="15">
        <f>MIN(O4:O33)</f>
        <v>23.7</v>
      </c>
      <c r="P42" s="15">
        <f>MIN(P4:P33)</f>
        <v>1100000</v>
      </c>
      <c r="Q42" s="15"/>
    </row>
    <row r="43" spans="1:17" x14ac:dyDescent="0.3">
      <c r="A43" s="14"/>
    </row>
    <row r="44" spans="1:17" x14ac:dyDescent="0.3">
      <c r="A44" s="14" t="s">
        <v>36</v>
      </c>
      <c r="B44" s="15">
        <f t="shared" ref="B44:K44" si="2">MAX(B4:B33)</f>
        <v>36760</v>
      </c>
      <c r="C44" s="15">
        <f t="shared" si="2"/>
        <v>36.76</v>
      </c>
      <c r="D44" s="15">
        <f t="shared" si="2"/>
        <v>7.59</v>
      </c>
      <c r="E44" s="15">
        <f t="shared" si="2"/>
        <v>7.72</v>
      </c>
      <c r="F44" s="15">
        <f t="shared" si="2"/>
        <v>162</v>
      </c>
      <c r="G44" s="15">
        <f t="shared" si="2"/>
        <v>27</v>
      </c>
      <c r="H44" s="15">
        <f t="shared" si="2"/>
        <v>364</v>
      </c>
      <c r="I44" s="15">
        <f t="shared" si="2"/>
        <v>44</v>
      </c>
      <c r="J44" s="15">
        <f t="shared" si="2"/>
        <v>333</v>
      </c>
      <c r="K44" s="15">
        <f t="shared" si="2"/>
        <v>38</v>
      </c>
      <c r="L44" s="15"/>
      <c r="M44" s="15">
        <f>MAX(M4:M33)</f>
        <v>800</v>
      </c>
      <c r="N44" s="15">
        <f>MAX(N4:N33)</f>
        <v>0.3</v>
      </c>
      <c r="O44" s="15">
        <f>MAX(O4:O33)</f>
        <v>25.4</v>
      </c>
      <c r="P44" s="15">
        <f>MAX(P4:P33)</f>
        <v>1700000</v>
      </c>
      <c r="Q44" s="15"/>
    </row>
  </sheetData>
  <mergeCells count="14">
    <mergeCell ref="A40:B40"/>
    <mergeCell ref="C40:Q40"/>
    <mergeCell ref="A1:Q1"/>
    <mergeCell ref="A2:A3"/>
    <mergeCell ref="B2:C2"/>
    <mergeCell ref="D2:E2"/>
    <mergeCell ref="F2:G2"/>
    <mergeCell ref="H2:I2"/>
    <mergeCell ref="J2:K2"/>
    <mergeCell ref="L2:M2"/>
    <mergeCell ref="O2:P2"/>
    <mergeCell ref="Q2:Q3"/>
    <mergeCell ref="Q4:Q6"/>
    <mergeCell ref="Q7:Q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T44"/>
  <sheetViews>
    <sheetView zoomScale="90" zoomScaleNormal="90" workbookViewId="0">
      <selection activeCell="C33" sqref="C33"/>
    </sheetView>
  </sheetViews>
  <sheetFormatPr defaultRowHeight="14.4" x14ac:dyDescent="0.3"/>
  <cols>
    <col min="1" max="1" width="10.21875" customWidth="1"/>
    <col min="2" max="2" width="9.33203125" bestFit="1" customWidth="1"/>
    <col min="3" max="3" width="7.77734375" bestFit="1" customWidth="1"/>
    <col min="4" max="6" width="8.33203125" customWidth="1"/>
    <col min="9" max="9" width="8.77734375" customWidth="1"/>
    <col min="11" max="11" width="8.77734375" customWidth="1"/>
    <col min="15" max="15" width="8.33203125" customWidth="1"/>
    <col min="16" max="16" width="11.33203125" customWidth="1"/>
    <col min="17" max="17" width="40.21875" customWidth="1"/>
  </cols>
  <sheetData>
    <row r="1" spans="1:46" ht="69.75" customHeight="1" thickBot="1" x14ac:dyDescent="0.6">
      <c r="A1" s="57" t="s">
        <v>30</v>
      </c>
      <c r="B1" s="58"/>
      <c r="C1" s="58"/>
      <c r="D1" s="58"/>
      <c r="E1" s="58"/>
      <c r="F1" s="58"/>
      <c r="G1" s="58"/>
      <c r="H1" s="59"/>
      <c r="I1" s="59"/>
      <c r="J1" s="58"/>
      <c r="K1" s="58"/>
      <c r="L1" s="58"/>
      <c r="M1" s="58"/>
      <c r="N1" s="58"/>
      <c r="O1" s="58"/>
      <c r="P1" s="58"/>
      <c r="Q1" s="60"/>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1" t="s">
        <v>0</v>
      </c>
      <c r="B2" s="63" t="s">
        <v>27</v>
      </c>
      <c r="C2" s="64"/>
      <c r="D2" s="65" t="s">
        <v>1</v>
      </c>
      <c r="E2" s="66"/>
      <c r="F2" s="67" t="s">
        <v>2</v>
      </c>
      <c r="G2" s="68"/>
      <c r="H2" s="69" t="s">
        <v>3</v>
      </c>
      <c r="I2" s="70"/>
      <c r="J2" s="71" t="s">
        <v>4</v>
      </c>
      <c r="K2" s="68"/>
      <c r="L2" s="72" t="s">
        <v>5</v>
      </c>
      <c r="M2" s="68"/>
      <c r="N2" s="2" t="s">
        <v>6</v>
      </c>
      <c r="O2" s="72" t="s">
        <v>7</v>
      </c>
      <c r="P2" s="73"/>
      <c r="Q2" s="74"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2"/>
      <c r="B3" s="4" t="s">
        <v>9</v>
      </c>
      <c r="C3" s="5" t="s">
        <v>10</v>
      </c>
      <c r="D3" s="6" t="s">
        <v>11</v>
      </c>
      <c r="E3" s="6" t="s">
        <v>22</v>
      </c>
      <c r="F3" s="23" t="s">
        <v>12</v>
      </c>
      <c r="G3" s="24" t="s">
        <v>23</v>
      </c>
      <c r="H3" s="7" t="s">
        <v>13</v>
      </c>
      <c r="I3" s="7" t="s">
        <v>14</v>
      </c>
      <c r="J3" s="8" t="s">
        <v>15</v>
      </c>
      <c r="K3" s="8" t="s">
        <v>24</v>
      </c>
      <c r="L3" s="9" t="s">
        <v>16</v>
      </c>
      <c r="M3" s="10" t="s">
        <v>17</v>
      </c>
      <c r="N3" s="10" t="s">
        <v>18</v>
      </c>
      <c r="O3" s="10" t="s">
        <v>19</v>
      </c>
      <c r="P3" s="10" t="s">
        <v>20</v>
      </c>
      <c r="Q3" s="6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36" customHeight="1" x14ac:dyDescent="0.3">
      <c r="A4" s="32">
        <v>44805</v>
      </c>
      <c r="B4" s="19">
        <v>26140</v>
      </c>
      <c r="C4" s="37">
        <v>26.14</v>
      </c>
      <c r="D4" s="19">
        <v>7.39</v>
      </c>
      <c r="E4" s="19">
        <v>7.3</v>
      </c>
      <c r="F4" s="19">
        <v>116</v>
      </c>
      <c r="G4" s="19">
        <v>12</v>
      </c>
      <c r="H4" s="19">
        <v>272</v>
      </c>
      <c r="I4" s="19">
        <v>36</v>
      </c>
      <c r="J4" s="19">
        <v>245</v>
      </c>
      <c r="K4" s="19">
        <v>22</v>
      </c>
      <c r="L4" s="19" t="s">
        <v>37</v>
      </c>
      <c r="M4" s="19">
        <v>500</v>
      </c>
      <c r="N4" s="19">
        <v>0.3</v>
      </c>
      <c r="O4" s="19">
        <v>24.14</v>
      </c>
      <c r="P4" s="19">
        <v>1200000</v>
      </c>
      <c r="Q4" s="51" t="s">
        <v>48</v>
      </c>
    </row>
    <row r="5" spans="1:46" ht="36" customHeight="1" x14ac:dyDescent="0.3">
      <c r="A5" s="32">
        <v>44806</v>
      </c>
      <c r="B5" s="20">
        <v>25810</v>
      </c>
      <c r="C5" s="30">
        <v>25.81</v>
      </c>
      <c r="D5" s="20">
        <v>7.36</v>
      </c>
      <c r="E5" s="20">
        <v>7.27</v>
      </c>
      <c r="F5" s="20">
        <v>123</v>
      </c>
      <c r="G5" s="20">
        <v>14</v>
      </c>
      <c r="H5" s="20">
        <v>296</v>
      </c>
      <c r="I5" s="20">
        <v>40</v>
      </c>
      <c r="J5" s="20">
        <v>258</v>
      </c>
      <c r="K5" s="20">
        <v>19</v>
      </c>
      <c r="L5" s="20" t="s">
        <v>37</v>
      </c>
      <c r="M5" s="20">
        <v>700</v>
      </c>
      <c r="N5" s="20">
        <v>0.2</v>
      </c>
      <c r="O5" s="20">
        <v>23.67</v>
      </c>
      <c r="P5" s="20">
        <v>1400000</v>
      </c>
      <c r="Q5" s="54"/>
    </row>
    <row r="6" spans="1:46" ht="121.8" customHeight="1" x14ac:dyDescent="0.3">
      <c r="A6" s="32">
        <v>44807</v>
      </c>
      <c r="B6" s="20">
        <v>28530</v>
      </c>
      <c r="C6" s="30">
        <v>28.53</v>
      </c>
      <c r="D6" s="20">
        <v>7.58</v>
      </c>
      <c r="E6" s="20">
        <v>7.48</v>
      </c>
      <c r="F6" s="20">
        <v>130</v>
      </c>
      <c r="G6" s="20">
        <v>15</v>
      </c>
      <c r="H6" s="20">
        <v>288</v>
      </c>
      <c r="I6" s="20">
        <v>36</v>
      </c>
      <c r="J6" s="20">
        <v>265</v>
      </c>
      <c r="K6" s="20">
        <v>20</v>
      </c>
      <c r="L6" s="20" t="s">
        <v>37</v>
      </c>
      <c r="M6" s="20">
        <v>600</v>
      </c>
      <c r="N6" s="20">
        <v>0.3</v>
      </c>
      <c r="O6" s="20">
        <v>24.28</v>
      </c>
      <c r="P6" s="20">
        <v>1700000</v>
      </c>
      <c r="Q6" s="50" t="s">
        <v>54</v>
      </c>
    </row>
    <row r="7" spans="1:46" ht="21" customHeight="1" x14ac:dyDescent="0.3">
      <c r="A7" s="32">
        <v>44808</v>
      </c>
      <c r="B7" s="21">
        <v>25900</v>
      </c>
      <c r="C7" s="30">
        <v>25.9</v>
      </c>
      <c r="D7" s="20">
        <v>7.31</v>
      </c>
      <c r="E7" s="20">
        <v>7.54</v>
      </c>
      <c r="F7" s="20">
        <v>126</v>
      </c>
      <c r="G7" s="20">
        <v>13</v>
      </c>
      <c r="H7" s="20">
        <v>304</v>
      </c>
      <c r="I7" s="20">
        <v>32</v>
      </c>
      <c r="J7" s="20">
        <v>276</v>
      </c>
      <c r="K7" s="20">
        <v>22</v>
      </c>
      <c r="L7" s="20" t="s">
        <v>37</v>
      </c>
      <c r="M7" s="20">
        <v>500</v>
      </c>
      <c r="N7" s="20">
        <v>0.3</v>
      </c>
      <c r="O7" s="20">
        <v>23.43</v>
      </c>
      <c r="P7" s="20">
        <v>1300000</v>
      </c>
      <c r="Q7" s="52" t="s">
        <v>53</v>
      </c>
    </row>
    <row r="8" spans="1:46" ht="21" customHeight="1" x14ac:dyDescent="0.3">
      <c r="A8" s="32">
        <v>44809</v>
      </c>
      <c r="B8" s="21">
        <v>25280</v>
      </c>
      <c r="C8" s="30">
        <v>25.28</v>
      </c>
      <c r="D8" s="20">
        <v>7.41</v>
      </c>
      <c r="E8" s="20">
        <v>7.5</v>
      </c>
      <c r="F8" s="20">
        <v>133</v>
      </c>
      <c r="G8" s="20">
        <v>16</v>
      </c>
      <c r="H8" s="20">
        <v>312</v>
      </c>
      <c r="I8" s="20">
        <v>40</v>
      </c>
      <c r="J8" s="20">
        <v>268</v>
      </c>
      <c r="K8" s="20">
        <v>19</v>
      </c>
      <c r="L8" s="20" t="s">
        <v>37</v>
      </c>
      <c r="M8" s="20">
        <v>700</v>
      </c>
      <c r="N8" s="20">
        <v>0.2</v>
      </c>
      <c r="O8" s="20">
        <v>23.84</v>
      </c>
      <c r="P8" s="20">
        <v>1400000</v>
      </c>
      <c r="Q8" s="54"/>
    </row>
    <row r="9" spans="1:46" x14ac:dyDescent="0.3">
      <c r="A9" s="32">
        <v>44810</v>
      </c>
      <c r="B9" s="21">
        <v>25780</v>
      </c>
      <c r="C9" s="30">
        <v>25.78</v>
      </c>
      <c r="D9" s="20">
        <v>7.27</v>
      </c>
      <c r="E9" s="20">
        <v>7.43</v>
      </c>
      <c r="F9" s="20">
        <v>130</v>
      </c>
      <c r="G9" s="20">
        <v>14</v>
      </c>
      <c r="H9" s="20">
        <v>300</v>
      </c>
      <c r="I9" s="20">
        <v>32</v>
      </c>
      <c r="J9" s="20">
        <v>282</v>
      </c>
      <c r="K9" s="20">
        <v>21</v>
      </c>
      <c r="L9" s="20" t="s">
        <v>37</v>
      </c>
      <c r="M9" s="20">
        <v>400</v>
      </c>
      <c r="N9" s="20">
        <v>0.3</v>
      </c>
      <c r="O9" s="20">
        <v>22.78</v>
      </c>
      <c r="P9" s="20">
        <v>1200000</v>
      </c>
      <c r="Q9" s="17"/>
    </row>
    <row r="10" spans="1:46" x14ac:dyDescent="0.3">
      <c r="A10" s="32">
        <v>44811</v>
      </c>
      <c r="B10" s="21">
        <v>26960</v>
      </c>
      <c r="C10" s="30">
        <v>26.96</v>
      </c>
      <c r="D10" s="20">
        <v>7.36</v>
      </c>
      <c r="E10" s="20">
        <v>7.54</v>
      </c>
      <c r="F10" s="20">
        <v>136</v>
      </c>
      <c r="G10" s="20">
        <v>15</v>
      </c>
      <c r="H10" s="20">
        <v>336</v>
      </c>
      <c r="I10" s="20">
        <v>44</v>
      </c>
      <c r="J10" s="20">
        <v>331</v>
      </c>
      <c r="K10" s="20">
        <v>19</v>
      </c>
      <c r="L10" s="20" t="s">
        <v>37</v>
      </c>
      <c r="M10" s="20">
        <v>600</v>
      </c>
      <c r="N10" s="20">
        <v>0.3</v>
      </c>
      <c r="O10" s="20">
        <v>24.12</v>
      </c>
      <c r="P10" s="20">
        <v>1400000</v>
      </c>
      <c r="Q10" s="17"/>
    </row>
    <row r="11" spans="1:46" x14ac:dyDescent="0.3">
      <c r="A11" s="32">
        <v>44812</v>
      </c>
      <c r="B11" s="21">
        <v>27070</v>
      </c>
      <c r="C11" s="30">
        <v>27.07</v>
      </c>
      <c r="D11" s="20">
        <v>7.18</v>
      </c>
      <c r="E11" s="20">
        <v>7.37</v>
      </c>
      <c r="F11" s="20">
        <v>133</v>
      </c>
      <c r="G11" s="20">
        <v>13</v>
      </c>
      <c r="H11" s="20">
        <v>328</v>
      </c>
      <c r="I11" s="20">
        <v>40</v>
      </c>
      <c r="J11" s="20">
        <v>310</v>
      </c>
      <c r="K11" s="20">
        <v>22</v>
      </c>
      <c r="L11" s="20" t="s">
        <v>37</v>
      </c>
      <c r="M11" s="20">
        <v>500</v>
      </c>
      <c r="N11" s="20">
        <v>0.2</v>
      </c>
      <c r="O11" s="20">
        <v>23.38</v>
      </c>
      <c r="P11" s="20">
        <v>1300000</v>
      </c>
      <c r="Q11" s="17"/>
    </row>
    <row r="12" spans="1:46" x14ac:dyDescent="0.3">
      <c r="A12" s="32">
        <v>44813</v>
      </c>
      <c r="B12" s="21">
        <v>27790</v>
      </c>
      <c r="C12" s="30">
        <v>27.79</v>
      </c>
      <c r="D12" s="20">
        <v>7.45</v>
      </c>
      <c r="E12" s="20">
        <v>7.31</v>
      </c>
      <c r="F12" s="20">
        <v>140</v>
      </c>
      <c r="G12" s="20">
        <v>14</v>
      </c>
      <c r="H12" s="20">
        <v>320</v>
      </c>
      <c r="I12" s="20">
        <v>36</v>
      </c>
      <c r="J12" s="20">
        <v>295</v>
      </c>
      <c r="K12" s="20">
        <v>20</v>
      </c>
      <c r="L12" s="20" t="s">
        <v>37</v>
      </c>
      <c r="M12" s="20">
        <v>700</v>
      </c>
      <c r="N12" s="20">
        <v>0.3</v>
      </c>
      <c r="O12" s="20">
        <v>23.89</v>
      </c>
      <c r="P12" s="20">
        <v>1400000</v>
      </c>
      <c r="Q12" s="17"/>
    </row>
    <row r="13" spans="1:46" x14ac:dyDescent="0.3">
      <c r="A13" s="32">
        <v>44814</v>
      </c>
      <c r="B13" s="21">
        <v>25600</v>
      </c>
      <c r="C13" s="30">
        <v>25.6</v>
      </c>
      <c r="D13" s="20">
        <v>7.28</v>
      </c>
      <c r="E13" s="20">
        <v>7.39</v>
      </c>
      <c r="F13" s="20">
        <v>133</v>
      </c>
      <c r="G13" s="20">
        <v>12</v>
      </c>
      <c r="H13" s="20">
        <v>324</v>
      </c>
      <c r="I13" s="20">
        <v>40</v>
      </c>
      <c r="J13" s="20">
        <v>286</v>
      </c>
      <c r="K13" s="20">
        <v>21</v>
      </c>
      <c r="L13" s="20" t="s">
        <v>37</v>
      </c>
      <c r="M13" s="20">
        <v>400</v>
      </c>
      <c r="N13" s="20">
        <v>0.2</v>
      </c>
      <c r="O13" s="20">
        <v>24.12</v>
      </c>
      <c r="P13" s="20">
        <v>1700000</v>
      </c>
      <c r="Q13" s="17"/>
    </row>
    <row r="14" spans="1:46" x14ac:dyDescent="0.3">
      <c r="A14" s="32">
        <v>44815</v>
      </c>
      <c r="B14" s="21">
        <v>28310</v>
      </c>
      <c r="C14" s="30">
        <v>28.31</v>
      </c>
      <c r="D14" s="20">
        <v>7.34</v>
      </c>
      <c r="E14" s="20">
        <v>7.46</v>
      </c>
      <c r="F14" s="20">
        <v>143</v>
      </c>
      <c r="G14" s="20">
        <v>15</v>
      </c>
      <c r="H14" s="20">
        <v>316</v>
      </c>
      <c r="I14" s="20">
        <v>32</v>
      </c>
      <c r="J14" s="20">
        <v>301</v>
      </c>
      <c r="K14" s="20">
        <v>18</v>
      </c>
      <c r="L14" s="20" t="s">
        <v>37</v>
      </c>
      <c r="M14" s="20">
        <v>600</v>
      </c>
      <c r="N14" s="20">
        <v>0.3</v>
      </c>
      <c r="O14" s="20">
        <v>22.86</v>
      </c>
      <c r="P14" s="20">
        <v>1300000</v>
      </c>
      <c r="Q14" s="17"/>
    </row>
    <row r="15" spans="1:46" x14ac:dyDescent="0.3">
      <c r="A15" s="32">
        <v>44816</v>
      </c>
      <c r="B15" s="21">
        <v>28530</v>
      </c>
      <c r="C15" s="30">
        <v>28.53</v>
      </c>
      <c r="D15" s="20">
        <v>7.24</v>
      </c>
      <c r="E15" s="20">
        <v>7.36</v>
      </c>
      <c r="F15" s="20">
        <v>136</v>
      </c>
      <c r="G15" s="20">
        <v>13</v>
      </c>
      <c r="H15" s="20">
        <v>328</v>
      </c>
      <c r="I15" s="20">
        <v>40</v>
      </c>
      <c r="J15" s="20">
        <v>289</v>
      </c>
      <c r="K15" s="20">
        <v>22</v>
      </c>
      <c r="L15" s="20" t="s">
        <v>37</v>
      </c>
      <c r="M15" s="20">
        <v>500</v>
      </c>
      <c r="N15" s="20">
        <v>0.2</v>
      </c>
      <c r="O15" s="20">
        <v>23.95</v>
      </c>
      <c r="P15" s="20">
        <v>1200000</v>
      </c>
      <c r="Q15" s="17"/>
    </row>
    <row r="16" spans="1:46" x14ac:dyDescent="0.3">
      <c r="A16" s="32">
        <v>44817</v>
      </c>
      <c r="B16" s="21">
        <v>22480</v>
      </c>
      <c r="C16" s="30">
        <v>22.48</v>
      </c>
      <c r="D16" s="20">
        <v>7.41</v>
      </c>
      <c r="E16" s="20">
        <v>7.53</v>
      </c>
      <c r="F16" s="20">
        <v>140</v>
      </c>
      <c r="G16" s="20">
        <v>14</v>
      </c>
      <c r="H16" s="20">
        <v>324</v>
      </c>
      <c r="I16" s="20">
        <v>36</v>
      </c>
      <c r="J16" s="20">
        <v>308</v>
      </c>
      <c r="K16" s="20">
        <v>20</v>
      </c>
      <c r="L16" s="20" t="s">
        <v>37</v>
      </c>
      <c r="M16" s="20">
        <v>700</v>
      </c>
      <c r="N16" s="20">
        <v>0.3</v>
      </c>
      <c r="O16" s="20">
        <v>24.23</v>
      </c>
      <c r="P16" s="20">
        <v>1400000</v>
      </c>
      <c r="Q16" s="53" t="s">
        <v>52</v>
      </c>
    </row>
    <row r="17" spans="1:17" x14ac:dyDescent="0.3">
      <c r="A17" s="32">
        <v>44818</v>
      </c>
      <c r="B17" s="21">
        <v>27800</v>
      </c>
      <c r="C17" s="30">
        <v>27.8</v>
      </c>
      <c r="D17" s="20">
        <v>7.34</v>
      </c>
      <c r="E17" s="20">
        <v>7.47</v>
      </c>
      <c r="F17" s="20">
        <v>133</v>
      </c>
      <c r="G17" s="20">
        <v>12</v>
      </c>
      <c r="H17" s="20">
        <v>312</v>
      </c>
      <c r="I17" s="20">
        <v>40</v>
      </c>
      <c r="J17" s="20">
        <v>278</v>
      </c>
      <c r="K17" s="20">
        <v>21</v>
      </c>
      <c r="L17" s="20" t="s">
        <v>37</v>
      </c>
      <c r="M17" s="20">
        <v>500</v>
      </c>
      <c r="N17" s="20">
        <v>0.3</v>
      </c>
      <c r="O17" s="20">
        <v>23.48</v>
      </c>
      <c r="P17" s="20">
        <v>1700000</v>
      </c>
      <c r="Q17" s="52"/>
    </row>
    <row r="18" spans="1:17" x14ac:dyDescent="0.3">
      <c r="A18" s="32">
        <v>44819</v>
      </c>
      <c r="B18" s="21">
        <v>19870</v>
      </c>
      <c r="C18" s="30">
        <v>19.87</v>
      </c>
      <c r="D18" s="20">
        <v>7.29</v>
      </c>
      <c r="E18" s="20">
        <v>7.41</v>
      </c>
      <c r="F18" s="20">
        <v>143</v>
      </c>
      <c r="G18" s="20">
        <v>15</v>
      </c>
      <c r="H18" s="20">
        <v>320</v>
      </c>
      <c r="I18" s="20">
        <v>32</v>
      </c>
      <c r="J18" s="20">
        <v>285</v>
      </c>
      <c r="K18" s="20">
        <v>19</v>
      </c>
      <c r="L18" s="20" t="s">
        <v>37</v>
      </c>
      <c r="M18" s="20">
        <v>600</v>
      </c>
      <c r="N18" s="20">
        <v>0.2</v>
      </c>
      <c r="O18" s="20">
        <v>22.67</v>
      </c>
      <c r="P18" s="20">
        <v>1300000</v>
      </c>
      <c r="Q18" s="52"/>
    </row>
    <row r="19" spans="1:17" x14ac:dyDescent="0.3">
      <c r="A19" s="32">
        <v>44820</v>
      </c>
      <c r="B19" s="21">
        <v>19820</v>
      </c>
      <c r="C19" s="30">
        <v>19.82</v>
      </c>
      <c r="D19" s="20">
        <v>7.39</v>
      </c>
      <c r="E19" s="20">
        <v>7.58</v>
      </c>
      <c r="F19" s="20">
        <v>136</v>
      </c>
      <c r="G19" s="20">
        <v>13</v>
      </c>
      <c r="H19" s="20">
        <v>328</v>
      </c>
      <c r="I19" s="20">
        <v>40</v>
      </c>
      <c r="J19" s="20">
        <v>292</v>
      </c>
      <c r="K19" s="20">
        <v>22</v>
      </c>
      <c r="L19" s="20" t="s">
        <v>37</v>
      </c>
      <c r="M19" s="20">
        <v>400</v>
      </c>
      <c r="N19" s="20">
        <v>0.3</v>
      </c>
      <c r="O19" s="20">
        <v>23.89</v>
      </c>
      <c r="P19" s="20">
        <v>1200000</v>
      </c>
      <c r="Q19" s="52"/>
    </row>
    <row r="20" spans="1:17" x14ac:dyDescent="0.3">
      <c r="A20" s="32">
        <v>44821</v>
      </c>
      <c r="B20" s="21">
        <v>18980</v>
      </c>
      <c r="C20" s="30">
        <v>18.98</v>
      </c>
      <c r="D20" s="20">
        <v>7.45</v>
      </c>
      <c r="E20" s="20">
        <v>7.66</v>
      </c>
      <c r="F20" s="20">
        <v>130</v>
      </c>
      <c r="G20" s="20">
        <v>14</v>
      </c>
      <c r="H20" s="20">
        <v>316</v>
      </c>
      <c r="I20" s="20">
        <v>32</v>
      </c>
      <c r="J20" s="20">
        <v>274</v>
      </c>
      <c r="K20" s="20">
        <v>19</v>
      </c>
      <c r="L20" s="20" t="s">
        <v>37</v>
      </c>
      <c r="M20" s="20">
        <v>700</v>
      </c>
      <c r="N20" s="20">
        <v>0.2</v>
      </c>
      <c r="O20" s="20">
        <v>22.94</v>
      </c>
      <c r="P20" s="20">
        <v>1300000</v>
      </c>
      <c r="Q20" s="52"/>
    </row>
    <row r="21" spans="1:17" x14ac:dyDescent="0.3">
      <c r="A21" s="32">
        <v>44822</v>
      </c>
      <c r="B21" s="21">
        <v>22760</v>
      </c>
      <c r="C21" s="30">
        <v>22.76</v>
      </c>
      <c r="D21" s="20">
        <v>7.21</v>
      </c>
      <c r="E21" s="20">
        <v>7.54</v>
      </c>
      <c r="F21" s="20">
        <v>140</v>
      </c>
      <c r="G21" s="20">
        <v>13</v>
      </c>
      <c r="H21" s="20">
        <v>304</v>
      </c>
      <c r="I21" s="20">
        <v>36</v>
      </c>
      <c r="J21" s="20">
        <v>280</v>
      </c>
      <c r="K21" s="20">
        <v>21</v>
      </c>
      <c r="L21" s="20" t="s">
        <v>37</v>
      </c>
      <c r="M21" s="20">
        <v>500</v>
      </c>
      <c r="N21" s="20">
        <v>0.3</v>
      </c>
      <c r="O21" s="20">
        <v>23.58</v>
      </c>
      <c r="P21" s="20">
        <v>1700000</v>
      </c>
      <c r="Q21" s="52"/>
    </row>
    <row r="22" spans="1:17" x14ac:dyDescent="0.3">
      <c r="A22" s="32">
        <v>44823</v>
      </c>
      <c r="B22" s="21">
        <v>28150</v>
      </c>
      <c r="C22" s="30">
        <v>28.15</v>
      </c>
      <c r="D22" s="20">
        <v>7.34</v>
      </c>
      <c r="E22" s="20">
        <v>7.49</v>
      </c>
      <c r="F22" s="20">
        <v>133</v>
      </c>
      <c r="G22" s="20">
        <v>12</v>
      </c>
      <c r="H22" s="20">
        <v>320</v>
      </c>
      <c r="I22" s="20">
        <v>40</v>
      </c>
      <c r="J22" s="20">
        <v>268</v>
      </c>
      <c r="K22" s="20">
        <v>18</v>
      </c>
      <c r="L22" s="20" t="s">
        <v>37</v>
      </c>
      <c r="M22" s="20">
        <v>600</v>
      </c>
      <c r="N22" s="20">
        <v>0.2</v>
      </c>
      <c r="O22" s="20">
        <v>23.91</v>
      </c>
      <c r="P22" s="20">
        <v>1400000</v>
      </c>
      <c r="Q22" s="52"/>
    </row>
    <row r="23" spans="1:17" x14ac:dyDescent="0.3">
      <c r="A23" s="32">
        <v>44824</v>
      </c>
      <c r="B23" s="21">
        <v>30060</v>
      </c>
      <c r="C23" s="30">
        <v>30.06</v>
      </c>
      <c r="D23" s="20">
        <v>7.41</v>
      </c>
      <c r="E23" s="20">
        <v>7.58</v>
      </c>
      <c r="F23" s="20">
        <v>136</v>
      </c>
      <c r="G23" s="20">
        <v>14</v>
      </c>
      <c r="H23" s="20">
        <v>316</v>
      </c>
      <c r="I23" s="20">
        <v>44</v>
      </c>
      <c r="J23" s="20">
        <v>288</v>
      </c>
      <c r="K23" s="20">
        <v>20</v>
      </c>
      <c r="L23" s="20" t="s">
        <v>37</v>
      </c>
      <c r="M23" s="20">
        <v>400</v>
      </c>
      <c r="N23" s="20">
        <v>0.3</v>
      </c>
      <c r="O23" s="20">
        <v>24.41</v>
      </c>
      <c r="P23" s="20">
        <v>1200000</v>
      </c>
      <c r="Q23" s="52"/>
    </row>
    <row r="24" spans="1:17" x14ac:dyDescent="0.3">
      <c r="A24" s="32">
        <v>44825</v>
      </c>
      <c r="B24" s="21">
        <v>23640</v>
      </c>
      <c r="C24" s="30">
        <v>23.64</v>
      </c>
      <c r="D24" s="20">
        <v>7.47</v>
      </c>
      <c r="E24" s="20">
        <v>7.31</v>
      </c>
      <c r="F24" s="20">
        <v>130</v>
      </c>
      <c r="G24" s="20">
        <v>15</v>
      </c>
      <c r="H24" s="20">
        <v>296</v>
      </c>
      <c r="I24" s="20">
        <v>40</v>
      </c>
      <c r="J24" s="20">
        <v>277</v>
      </c>
      <c r="K24" s="20">
        <v>18</v>
      </c>
      <c r="L24" s="20" t="s">
        <v>37</v>
      </c>
      <c r="M24" s="20">
        <v>500</v>
      </c>
      <c r="N24" s="20">
        <v>0.3</v>
      </c>
      <c r="O24" s="20">
        <v>22.86</v>
      </c>
      <c r="P24" s="20">
        <v>1400000</v>
      </c>
      <c r="Q24" s="52"/>
    </row>
    <row r="25" spans="1:17" x14ac:dyDescent="0.3">
      <c r="A25" s="32">
        <v>44826</v>
      </c>
      <c r="B25" s="21">
        <v>22390</v>
      </c>
      <c r="C25" s="30">
        <v>22.39</v>
      </c>
      <c r="D25" s="20">
        <v>7.36</v>
      </c>
      <c r="E25" s="20">
        <v>7.48</v>
      </c>
      <c r="F25" s="20">
        <v>133</v>
      </c>
      <c r="G25" s="20">
        <v>13</v>
      </c>
      <c r="H25" s="20">
        <v>288</v>
      </c>
      <c r="I25" s="20">
        <v>36</v>
      </c>
      <c r="J25" s="20">
        <v>259</v>
      </c>
      <c r="K25" s="20">
        <v>21</v>
      </c>
      <c r="L25" s="20" t="s">
        <v>37</v>
      </c>
      <c r="M25" s="20">
        <v>700</v>
      </c>
      <c r="N25" s="20">
        <v>0.2</v>
      </c>
      <c r="O25" s="20">
        <v>23.67</v>
      </c>
      <c r="P25" s="20">
        <v>1300000</v>
      </c>
      <c r="Q25" s="52"/>
    </row>
    <row r="26" spans="1:17" x14ac:dyDescent="0.3">
      <c r="A26" s="32">
        <v>44827</v>
      </c>
      <c r="B26" s="21">
        <v>27570</v>
      </c>
      <c r="C26" s="30">
        <v>27.57</v>
      </c>
      <c r="D26" s="20">
        <v>7.3</v>
      </c>
      <c r="E26" s="20">
        <v>7.43</v>
      </c>
      <c r="F26" s="20">
        <v>126</v>
      </c>
      <c r="G26" s="20">
        <v>12</v>
      </c>
      <c r="H26" s="20">
        <v>300</v>
      </c>
      <c r="I26" s="20">
        <v>32</v>
      </c>
      <c r="J26" s="20">
        <v>267</v>
      </c>
      <c r="K26" s="20">
        <v>19</v>
      </c>
      <c r="L26" s="20" t="s">
        <v>37</v>
      </c>
      <c r="M26" s="20">
        <v>600</v>
      </c>
      <c r="N26" s="20">
        <v>0.3</v>
      </c>
      <c r="O26" s="20">
        <v>24.08</v>
      </c>
      <c r="P26" s="20">
        <v>1400000</v>
      </c>
      <c r="Q26" s="52"/>
    </row>
    <row r="27" spans="1:17" x14ac:dyDescent="0.3">
      <c r="A27" s="32">
        <v>44828</v>
      </c>
      <c r="B27" s="21">
        <v>26230</v>
      </c>
      <c r="C27" s="30">
        <v>26.23</v>
      </c>
      <c r="D27" s="20">
        <v>7.42</v>
      </c>
      <c r="E27" s="20">
        <v>7.59</v>
      </c>
      <c r="F27" s="20">
        <v>130</v>
      </c>
      <c r="G27" s="20">
        <v>14</v>
      </c>
      <c r="H27" s="20">
        <v>292</v>
      </c>
      <c r="I27" s="20">
        <v>36</v>
      </c>
      <c r="J27" s="20">
        <v>255</v>
      </c>
      <c r="K27" s="20">
        <v>20</v>
      </c>
      <c r="L27" s="20" t="s">
        <v>37</v>
      </c>
      <c r="M27" s="20">
        <v>400</v>
      </c>
      <c r="N27" s="20">
        <v>0.3</v>
      </c>
      <c r="O27" s="20">
        <v>23.38</v>
      </c>
      <c r="P27" s="20">
        <v>1700000</v>
      </c>
      <c r="Q27" s="52"/>
    </row>
    <row r="28" spans="1:17" x14ac:dyDescent="0.3">
      <c r="A28" s="32">
        <v>44829</v>
      </c>
      <c r="B28" s="21">
        <v>27340</v>
      </c>
      <c r="C28" s="30">
        <v>27.34</v>
      </c>
      <c r="D28" s="20">
        <v>7.36</v>
      </c>
      <c r="E28" s="20">
        <v>7.49</v>
      </c>
      <c r="F28" s="20">
        <v>136</v>
      </c>
      <c r="G28" s="20">
        <v>15</v>
      </c>
      <c r="H28" s="20">
        <v>284</v>
      </c>
      <c r="I28" s="20">
        <v>40</v>
      </c>
      <c r="J28" s="20">
        <v>239</v>
      </c>
      <c r="K28" s="20">
        <v>19</v>
      </c>
      <c r="L28" s="20" t="s">
        <v>37</v>
      </c>
      <c r="M28" s="20">
        <v>500</v>
      </c>
      <c r="N28" s="20">
        <v>0.2</v>
      </c>
      <c r="O28" s="20">
        <v>23.87</v>
      </c>
      <c r="P28" s="20">
        <v>1200000</v>
      </c>
      <c r="Q28" s="52"/>
    </row>
    <row r="29" spans="1:17" x14ac:dyDescent="0.3">
      <c r="A29" s="32">
        <v>44830</v>
      </c>
      <c r="B29" s="21">
        <v>27460</v>
      </c>
      <c r="C29" s="30">
        <v>27.46</v>
      </c>
      <c r="D29" s="20">
        <v>7.29</v>
      </c>
      <c r="E29" s="20">
        <v>7.49</v>
      </c>
      <c r="F29" s="20">
        <v>140</v>
      </c>
      <c r="G29" s="20">
        <v>12</v>
      </c>
      <c r="H29" s="20">
        <v>296</v>
      </c>
      <c r="I29" s="20">
        <v>36</v>
      </c>
      <c r="J29" s="20">
        <v>259</v>
      </c>
      <c r="K29" s="20">
        <v>21</v>
      </c>
      <c r="L29" s="20" t="s">
        <v>37</v>
      </c>
      <c r="M29" s="20">
        <v>700</v>
      </c>
      <c r="N29" s="20">
        <v>0.3</v>
      </c>
      <c r="O29" s="20">
        <v>22.74</v>
      </c>
      <c r="P29" s="20">
        <v>1300000</v>
      </c>
      <c r="Q29" s="52"/>
    </row>
    <row r="30" spans="1:17" x14ac:dyDescent="0.3">
      <c r="A30" s="32">
        <v>44831</v>
      </c>
      <c r="B30" s="21">
        <v>27510</v>
      </c>
      <c r="C30" s="30">
        <v>27.51</v>
      </c>
      <c r="D30" s="20">
        <v>7.24</v>
      </c>
      <c r="E30" s="20">
        <v>7.38</v>
      </c>
      <c r="F30" s="20">
        <v>133</v>
      </c>
      <c r="G30" s="20">
        <v>14</v>
      </c>
      <c r="H30" s="20">
        <v>308</v>
      </c>
      <c r="I30" s="20">
        <v>32</v>
      </c>
      <c r="J30" s="20">
        <v>276</v>
      </c>
      <c r="K30" s="20">
        <v>20</v>
      </c>
      <c r="L30" s="20" t="s">
        <v>37</v>
      </c>
      <c r="M30" s="20">
        <v>600</v>
      </c>
      <c r="N30" s="20">
        <v>0.2</v>
      </c>
      <c r="O30" s="20">
        <v>22.18</v>
      </c>
      <c r="P30" s="20">
        <v>1200000</v>
      </c>
      <c r="Q30" s="52"/>
    </row>
    <row r="31" spans="1:17" x14ac:dyDescent="0.3">
      <c r="A31" s="32">
        <v>44832</v>
      </c>
      <c r="B31" s="21">
        <v>26900</v>
      </c>
      <c r="C31" s="30">
        <v>26.9</v>
      </c>
      <c r="D31" s="20">
        <v>7.42</v>
      </c>
      <c r="E31" s="20">
        <v>7.03</v>
      </c>
      <c r="F31" s="20">
        <v>143</v>
      </c>
      <c r="G31" s="20">
        <v>16</v>
      </c>
      <c r="H31" s="20">
        <v>320</v>
      </c>
      <c r="I31" s="20">
        <v>36</v>
      </c>
      <c r="J31" s="20">
        <v>268</v>
      </c>
      <c r="K31" s="20">
        <v>18</v>
      </c>
      <c r="L31" s="20" t="s">
        <v>37</v>
      </c>
      <c r="M31" s="20">
        <v>800</v>
      </c>
      <c r="N31" s="20">
        <v>0.3</v>
      </c>
      <c r="O31" s="20">
        <v>23.12</v>
      </c>
      <c r="P31" s="20">
        <v>1400000</v>
      </c>
      <c r="Q31" s="52"/>
    </row>
    <row r="32" spans="1:17" x14ac:dyDescent="0.3">
      <c r="A32" s="32">
        <v>44833</v>
      </c>
      <c r="B32" s="21">
        <v>26430</v>
      </c>
      <c r="C32" s="30">
        <v>26.43</v>
      </c>
      <c r="D32" s="20">
        <v>7.35</v>
      </c>
      <c r="E32" s="20">
        <v>7.47</v>
      </c>
      <c r="F32" s="20">
        <v>136</v>
      </c>
      <c r="G32" s="20">
        <v>13</v>
      </c>
      <c r="H32" s="20">
        <v>328</v>
      </c>
      <c r="I32" s="20">
        <v>40</v>
      </c>
      <c r="J32" s="20">
        <v>286</v>
      </c>
      <c r="K32" s="20">
        <v>22</v>
      </c>
      <c r="L32" s="20" t="s">
        <v>37</v>
      </c>
      <c r="M32" s="20">
        <v>500</v>
      </c>
      <c r="N32" s="20">
        <v>0.2</v>
      </c>
      <c r="O32" s="20">
        <v>23.41</v>
      </c>
      <c r="P32" s="20">
        <v>1700000</v>
      </c>
      <c r="Q32" s="52"/>
    </row>
    <row r="33" spans="1:17" ht="15" thickBot="1" x14ac:dyDescent="0.35">
      <c r="A33" s="47">
        <v>44834</v>
      </c>
      <c r="B33" s="48">
        <v>25670</v>
      </c>
      <c r="C33" s="42">
        <v>25.67</v>
      </c>
      <c r="D33" s="29">
        <v>7.28</v>
      </c>
      <c r="E33" s="29">
        <v>7.54</v>
      </c>
      <c r="F33" s="29">
        <v>140</v>
      </c>
      <c r="G33" s="29">
        <v>15</v>
      </c>
      <c r="H33" s="29">
        <v>316</v>
      </c>
      <c r="I33" s="29">
        <v>32</v>
      </c>
      <c r="J33" s="29">
        <v>279</v>
      </c>
      <c r="K33" s="29">
        <v>19</v>
      </c>
      <c r="L33" s="29" t="s">
        <v>37</v>
      </c>
      <c r="M33" s="29">
        <v>700</v>
      </c>
      <c r="N33" s="29">
        <v>0.3</v>
      </c>
      <c r="O33" s="29">
        <v>24.08</v>
      </c>
      <c r="P33" s="29">
        <v>1400000</v>
      </c>
      <c r="Q33" s="75"/>
    </row>
    <row r="34" spans="1:17" ht="15" thickBot="1" x14ac:dyDescent="0.35">
      <c r="A34" s="11" t="s">
        <v>32</v>
      </c>
      <c r="B34" s="12">
        <f t="shared" ref="B34:K34" si="0">AVERAGE(B4:B33)</f>
        <v>25758.666666666668</v>
      </c>
      <c r="C34" s="12">
        <f t="shared" si="0"/>
        <v>25.75866666666667</v>
      </c>
      <c r="D34" s="12">
        <f t="shared" si="0"/>
        <v>7.35</v>
      </c>
      <c r="E34" s="12">
        <f t="shared" si="0"/>
        <v>7.4473333333333338</v>
      </c>
      <c r="F34" s="12">
        <f t="shared" si="0"/>
        <v>133.9</v>
      </c>
      <c r="G34" s="12">
        <f t="shared" si="0"/>
        <v>13.733333333333333</v>
      </c>
      <c r="H34" s="12">
        <f t="shared" si="0"/>
        <v>309.73333333333335</v>
      </c>
      <c r="I34" s="12">
        <f t="shared" si="0"/>
        <v>36.93333333333333</v>
      </c>
      <c r="J34" s="12">
        <f t="shared" si="0"/>
        <v>278.13333333333333</v>
      </c>
      <c r="K34" s="12">
        <f t="shared" si="0"/>
        <v>20.066666666666666</v>
      </c>
      <c r="L34" s="12" t="s">
        <v>37</v>
      </c>
      <c r="M34" s="12">
        <f>AVERAGE(M4:M33)</f>
        <v>570</v>
      </c>
      <c r="N34" s="12">
        <f>AVERAGE(N4:N33)</f>
        <v>0.26</v>
      </c>
      <c r="O34" s="12">
        <f>AVERAGE(O4:O33)</f>
        <v>23.565333333333339</v>
      </c>
      <c r="P34" s="12">
        <f>AVERAGE(P4:P33)</f>
        <v>1390000</v>
      </c>
      <c r="Q34" s="22"/>
    </row>
    <row r="35" spans="1:17" x14ac:dyDescent="0.3">
      <c r="C35" s="49">
        <f>SUM(C4:C33)</f>
        <v>772.7600000000001</v>
      </c>
    </row>
    <row r="40" spans="1:17" ht="40.799999999999997" customHeight="1" x14ac:dyDescent="0.3">
      <c r="A40" s="55" t="s">
        <v>33</v>
      </c>
      <c r="B40" s="55"/>
      <c r="C40" s="55" t="s">
        <v>34</v>
      </c>
      <c r="D40" s="55"/>
      <c r="E40" s="55"/>
      <c r="F40" s="55"/>
      <c r="G40" s="55"/>
      <c r="H40" s="55"/>
      <c r="I40" s="55"/>
      <c r="J40" s="55"/>
      <c r="K40" s="55"/>
      <c r="L40" s="55"/>
      <c r="M40" s="55"/>
      <c r="N40" s="55"/>
      <c r="O40" s="55"/>
      <c r="P40" s="55"/>
      <c r="Q40" s="55"/>
    </row>
    <row r="42" spans="1:17" x14ac:dyDescent="0.3">
      <c r="A42" s="14" t="s">
        <v>35</v>
      </c>
      <c r="B42" s="15">
        <f t="shared" ref="B42:K42" si="1">MIN(B4:B33)</f>
        <v>18980</v>
      </c>
      <c r="C42" s="15">
        <f t="shared" si="1"/>
        <v>18.98</v>
      </c>
      <c r="D42" s="15">
        <f t="shared" si="1"/>
        <v>7.18</v>
      </c>
      <c r="E42" s="15">
        <f t="shared" si="1"/>
        <v>7.03</v>
      </c>
      <c r="F42" s="15">
        <f t="shared" si="1"/>
        <v>116</v>
      </c>
      <c r="G42" s="15">
        <f t="shared" si="1"/>
        <v>12</v>
      </c>
      <c r="H42" s="15">
        <f t="shared" si="1"/>
        <v>272</v>
      </c>
      <c r="I42" s="15">
        <f t="shared" si="1"/>
        <v>32</v>
      </c>
      <c r="J42" s="15">
        <f t="shared" si="1"/>
        <v>239</v>
      </c>
      <c r="K42" s="15">
        <f t="shared" si="1"/>
        <v>18</v>
      </c>
      <c r="L42" s="15"/>
      <c r="M42" s="15">
        <f>MIN(M4:M33)</f>
        <v>400</v>
      </c>
      <c r="N42" s="15">
        <f>MIN(N4:N33)</f>
        <v>0.2</v>
      </c>
      <c r="O42" s="15">
        <f>MIN(O4:O33)</f>
        <v>22.18</v>
      </c>
      <c r="P42" s="15">
        <f>MIN(P4:P33)</f>
        <v>1200000</v>
      </c>
      <c r="Q42" s="15"/>
    </row>
    <row r="43" spans="1:17" x14ac:dyDescent="0.3">
      <c r="A43" s="14"/>
    </row>
    <row r="44" spans="1:17" x14ac:dyDescent="0.3">
      <c r="A44" s="14" t="s">
        <v>36</v>
      </c>
      <c r="B44" s="15">
        <f t="shared" ref="B44:K44" si="2">MAX(B4:B33)</f>
        <v>30060</v>
      </c>
      <c r="C44" s="15">
        <f t="shared" si="2"/>
        <v>30.06</v>
      </c>
      <c r="D44" s="15">
        <f t="shared" si="2"/>
        <v>7.58</v>
      </c>
      <c r="E44" s="15">
        <f t="shared" si="2"/>
        <v>7.66</v>
      </c>
      <c r="F44" s="15">
        <f t="shared" si="2"/>
        <v>143</v>
      </c>
      <c r="G44" s="15">
        <f t="shared" si="2"/>
        <v>16</v>
      </c>
      <c r="H44" s="15">
        <f t="shared" si="2"/>
        <v>336</v>
      </c>
      <c r="I44" s="15">
        <f t="shared" si="2"/>
        <v>44</v>
      </c>
      <c r="J44" s="15">
        <f t="shared" si="2"/>
        <v>331</v>
      </c>
      <c r="K44" s="15">
        <f t="shared" si="2"/>
        <v>22</v>
      </c>
      <c r="L44" s="15"/>
      <c r="M44" s="15">
        <f>MAX(M4:M33)</f>
        <v>800</v>
      </c>
      <c r="N44" s="15">
        <f>MAX(N4:N33)</f>
        <v>0.3</v>
      </c>
      <c r="O44" s="15">
        <f>MAX(O4:O33)</f>
        <v>24.41</v>
      </c>
      <c r="P44" s="15">
        <f>MAX(P4:P33)</f>
        <v>1700000</v>
      </c>
      <c r="Q44" s="15"/>
    </row>
  </sheetData>
  <mergeCells count="15">
    <mergeCell ref="Q7:Q8"/>
    <mergeCell ref="A40:B40"/>
    <mergeCell ref="C40:Q40"/>
    <mergeCell ref="A1:Q1"/>
    <mergeCell ref="A2:A3"/>
    <mergeCell ref="B2:C2"/>
    <mergeCell ref="D2:E2"/>
    <mergeCell ref="F2:G2"/>
    <mergeCell ref="H2:I2"/>
    <mergeCell ref="J2:K2"/>
    <mergeCell ref="L2:M2"/>
    <mergeCell ref="O2:P2"/>
    <mergeCell ref="Q2:Q3"/>
    <mergeCell ref="Q16:Q33"/>
    <mergeCell ref="Q4:Q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T44"/>
  <sheetViews>
    <sheetView tabSelected="1" zoomScale="90" zoomScaleNormal="90" workbookViewId="0">
      <selection activeCell="C5" sqref="C5"/>
    </sheetView>
  </sheetViews>
  <sheetFormatPr defaultRowHeight="14.4" x14ac:dyDescent="0.3"/>
  <cols>
    <col min="1" max="1" width="9.88671875" customWidth="1"/>
    <col min="2" max="2" width="9.33203125" bestFit="1" customWidth="1"/>
    <col min="3" max="3" width="7.21875" bestFit="1" customWidth="1"/>
    <col min="4" max="6" width="8.33203125" customWidth="1"/>
    <col min="9" max="9" width="8.77734375" customWidth="1"/>
    <col min="11" max="11" width="8.77734375" customWidth="1"/>
    <col min="15" max="15" width="8.33203125" customWidth="1"/>
    <col min="16" max="16" width="11.5546875" bestFit="1" customWidth="1"/>
    <col min="17" max="17" width="40.5546875" customWidth="1"/>
  </cols>
  <sheetData>
    <row r="1" spans="1:46" ht="69.75" customHeight="1" thickBot="1" x14ac:dyDescent="0.6">
      <c r="A1" s="57" t="s">
        <v>31</v>
      </c>
      <c r="B1" s="58"/>
      <c r="C1" s="58"/>
      <c r="D1" s="58"/>
      <c r="E1" s="58"/>
      <c r="F1" s="58"/>
      <c r="G1" s="58"/>
      <c r="H1" s="59"/>
      <c r="I1" s="59"/>
      <c r="J1" s="58"/>
      <c r="K1" s="58"/>
      <c r="L1" s="58"/>
      <c r="M1" s="58"/>
      <c r="N1" s="58"/>
      <c r="O1" s="58"/>
      <c r="P1" s="58"/>
      <c r="Q1" s="60"/>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1" t="s">
        <v>0</v>
      </c>
      <c r="B2" s="63" t="s">
        <v>28</v>
      </c>
      <c r="C2" s="64"/>
      <c r="D2" s="65" t="s">
        <v>1</v>
      </c>
      <c r="E2" s="66"/>
      <c r="F2" s="67" t="s">
        <v>2</v>
      </c>
      <c r="G2" s="68"/>
      <c r="H2" s="69" t="s">
        <v>3</v>
      </c>
      <c r="I2" s="70"/>
      <c r="J2" s="71" t="s">
        <v>4</v>
      </c>
      <c r="K2" s="68"/>
      <c r="L2" s="72" t="s">
        <v>5</v>
      </c>
      <c r="M2" s="68"/>
      <c r="N2" s="2" t="s">
        <v>6</v>
      </c>
      <c r="O2" s="72" t="s">
        <v>7</v>
      </c>
      <c r="P2" s="73"/>
      <c r="Q2" s="74"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2"/>
      <c r="B3" s="4" t="s">
        <v>9</v>
      </c>
      <c r="C3" s="5" t="s">
        <v>10</v>
      </c>
      <c r="D3" s="6" t="s">
        <v>11</v>
      </c>
      <c r="E3" s="6" t="s">
        <v>22</v>
      </c>
      <c r="F3" s="26" t="s">
        <v>12</v>
      </c>
      <c r="G3" s="27" t="s">
        <v>23</v>
      </c>
      <c r="H3" s="7" t="s">
        <v>13</v>
      </c>
      <c r="I3" s="7" t="s">
        <v>14</v>
      </c>
      <c r="J3" s="8" t="s">
        <v>15</v>
      </c>
      <c r="K3" s="8" t="s">
        <v>24</v>
      </c>
      <c r="L3" s="10" t="s">
        <v>16</v>
      </c>
      <c r="M3" s="10" t="s">
        <v>17</v>
      </c>
      <c r="N3" s="10" t="s">
        <v>18</v>
      </c>
      <c r="O3" s="10" t="s">
        <v>19</v>
      </c>
      <c r="P3" s="10" t="s">
        <v>20</v>
      </c>
      <c r="Q3" s="6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32">
        <v>44805</v>
      </c>
      <c r="B4" s="19">
        <v>12480</v>
      </c>
      <c r="C4" s="19">
        <v>12.48</v>
      </c>
      <c r="D4" s="19">
        <v>7.16</v>
      </c>
      <c r="E4" s="19">
        <v>7.44</v>
      </c>
      <c r="F4" s="19">
        <v>123</v>
      </c>
      <c r="G4" s="19">
        <v>14</v>
      </c>
      <c r="H4" s="19">
        <v>312</v>
      </c>
      <c r="I4" s="19">
        <v>36</v>
      </c>
      <c r="J4" s="19">
        <v>266</v>
      </c>
      <c r="K4" s="19">
        <v>22</v>
      </c>
      <c r="L4" s="19" t="s">
        <v>37</v>
      </c>
      <c r="M4" s="19">
        <v>400</v>
      </c>
      <c r="N4" s="19">
        <v>0.3</v>
      </c>
      <c r="O4" s="19">
        <v>22.13</v>
      </c>
      <c r="P4" s="19">
        <v>1200000</v>
      </c>
      <c r="Q4" s="36"/>
    </row>
    <row r="5" spans="1:46" ht="52.8" x14ac:dyDescent="0.3">
      <c r="A5" s="34">
        <v>44806</v>
      </c>
      <c r="B5" s="20">
        <v>6510</v>
      </c>
      <c r="C5" s="20">
        <v>6.51</v>
      </c>
      <c r="D5" s="20">
        <v>7.12</v>
      </c>
      <c r="E5" s="20">
        <v>7.36</v>
      </c>
      <c r="F5" s="20">
        <v>130</v>
      </c>
      <c r="G5" s="20">
        <v>16</v>
      </c>
      <c r="H5" s="20">
        <v>300</v>
      </c>
      <c r="I5" s="20">
        <v>40</v>
      </c>
      <c r="J5" s="20">
        <v>251</v>
      </c>
      <c r="K5" s="20">
        <v>24</v>
      </c>
      <c r="L5" s="20" t="s">
        <v>37</v>
      </c>
      <c r="M5" s="20">
        <v>700</v>
      </c>
      <c r="N5" s="20">
        <v>0.2</v>
      </c>
      <c r="O5" s="20">
        <v>21.88</v>
      </c>
      <c r="P5" s="20">
        <v>1400000</v>
      </c>
      <c r="Q5" s="35" t="s">
        <v>50</v>
      </c>
    </row>
    <row r="6" spans="1:46" x14ac:dyDescent="0.3">
      <c r="A6" s="34">
        <v>44807</v>
      </c>
      <c r="B6" s="20">
        <v>5010</v>
      </c>
      <c r="C6" s="20">
        <v>5.01</v>
      </c>
      <c r="D6" s="20">
        <v>7.17</v>
      </c>
      <c r="E6" s="20">
        <v>7.41</v>
      </c>
      <c r="F6" s="20">
        <v>120</v>
      </c>
      <c r="G6" s="20">
        <v>15</v>
      </c>
      <c r="H6" s="20">
        <v>308</v>
      </c>
      <c r="I6" s="20">
        <v>36</v>
      </c>
      <c r="J6" s="20">
        <v>257</v>
      </c>
      <c r="K6" s="20">
        <v>21</v>
      </c>
      <c r="L6" s="20" t="s">
        <v>37</v>
      </c>
      <c r="M6" s="20">
        <v>600</v>
      </c>
      <c r="N6" s="20">
        <v>0.2</v>
      </c>
      <c r="O6" s="20">
        <v>22.44</v>
      </c>
      <c r="P6" s="20">
        <v>1300000</v>
      </c>
      <c r="Q6" s="53" t="s">
        <v>51</v>
      </c>
    </row>
    <row r="7" spans="1:46" x14ac:dyDescent="0.3">
      <c r="A7" s="34">
        <v>44808</v>
      </c>
      <c r="B7" s="20">
        <v>7600</v>
      </c>
      <c r="C7" s="30">
        <v>7.6</v>
      </c>
      <c r="D7" s="20">
        <v>7.24</v>
      </c>
      <c r="E7" s="20">
        <v>7.47</v>
      </c>
      <c r="F7" s="20">
        <v>126</v>
      </c>
      <c r="G7" s="20">
        <v>13</v>
      </c>
      <c r="H7" s="20">
        <v>316</v>
      </c>
      <c r="I7" s="20">
        <v>40</v>
      </c>
      <c r="J7" s="20">
        <v>271</v>
      </c>
      <c r="K7" s="20">
        <v>23</v>
      </c>
      <c r="L7" s="20" t="s">
        <v>37</v>
      </c>
      <c r="M7" s="20">
        <v>500</v>
      </c>
      <c r="N7" s="20">
        <v>0.3</v>
      </c>
      <c r="O7" s="20">
        <v>23.14</v>
      </c>
      <c r="P7" s="20">
        <v>1700000</v>
      </c>
      <c r="Q7" s="52"/>
    </row>
    <row r="8" spans="1:46" x14ac:dyDescent="0.3">
      <c r="A8" s="34">
        <v>44809</v>
      </c>
      <c r="B8" s="20">
        <v>8250</v>
      </c>
      <c r="C8" s="20">
        <v>8.25</v>
      </c>
      <c r="D8" s="20">
        <v>7.18</v>
      </c>
      <c r="E8" s="20">
        <v>7.51</v>
      </c>
      <c r="F8" s="20">
        <v>133</v>
      </c>
      <c r="G8" s="20">
        <v>15</v>
      </c>
      <c r="H8" s="20">
        <v>304</v>
      </c>
      <c r="I8" s="20">
        <v>44</v>
      </c>
      <c r="J8" s="20">
        <v>263</v>
      </c>
      <c r="K8" s="20">
        <v>20</v>
      </c>
      <c r="L8" s="20" t="s">
        <v>37</v>
      </c>
      <c r="M8" s="20">
        <v>600</v>
      </c>
      <c r="N8" s="20">
        <v>0.2</v>
      </c>
      <c r="O8" s="20">
        <v>22.38</v>
      </c>
      <c r="P8" s="20">
        <v>1400000</v>
      </c>
      <c r="Q8" s="52"/>
    </row>
    <row r="9" spans="1:46" x14ac:dyDescent="0.3">
      <c r="A9" s="34">
        <v>44810</v>
      </c>
      <c r="B9" s="20">
        <v>10330</v>
      </c>
      <c r="C9" s="20">
        <v>10.33</v>
      </c>
      <c r="D9" s="20">
        <v>7.37</v>
      </c>
      <c r="E9" s="20">
        <v>7.58</v>
      </c>
      <c r="F9" s="20">
        <v>139</v>
      </c>
      <c r="G9" s="20">
        <v>16</v>
      </c>
      <c r="H9" s="20">
        <v>312</v>
      </c>
      <c r="I9" s="20">
        <v>40</v>
      </c>
      <c r="J9" s="20">
        <v>284</v>
      </c>
      <c r="K9" s="20">
        <v>22</v>
      </c>
      <c r="L9" s="20" t="s">
        <v>37</v>
      </c>
      <c r="M9" s="20">
        <v>700</v>
      </c>
      <c r="N9" s="20">
        <v>0.3</v>
      </c>
      <c r="O9" s="20">
        <v>22.78</v>
      </c>
      <c r="P9" s="20">
        <v>1300000</v>
      </c>
      <c r="Q9" s="52"/>
    </row>
    <row r="10" spans="1:46" x14ac:dyDescent="0.3">
      <c r="A10" s="34">
        <v>44811</v>
      </c>
      <c r="B10" s="20">
        <v>11370</v>
      </c>
      <c r="C10" s="20">
        <v>11.37</v>
      </c>
      <c r="D10" s="20">
        <v>7.29</v>
      </c>
      <c r="E10" s="20">
        <v>7.48</v>
      </c>
      <c r="F10" s="20">
        <v>143</v>
      </c>
      <c r="G10" s="20">
        <v>14</v>
      </c>
      <c r="H10" s="20">
        <v>308</v>
      </c>
      <c r="I10" s="20">
        <v>36</v>
      </c>
      <c r="J10" s="20">
        <v>269</v>
      </c>
      <c r="K10" s="20">
        <v>19</v>
      </c>
      <c r="L10" s="20" t="s">
        <v>37</v>
      </c>
      <c r="M10" s="20">
        <v>400</v>
      </c>
      <c r="N10" s="20">
        <v>0.2</v>
      </c>
      <c r="O10" s="20">
        <v>23.21</v>
      </c>
      <c r="P10" s="20">
        <v>1700000</v>
      </c>
      <c r="Q10" s="52"/>
    </row>
    <row r="11" spans="1:46" x14ac:dyDescent="0.3">
      <c r="A11" s="34">
        <v>44812</v>
      </c>
      <c r="B11" s="20">
        <v>9830</v>
      </c>
      <c r="C11" s="20">
        <v>9.83</v>
      </c>
      <c r="D11" s="20">
        <v>7.21</v>
      </c>
      <c r="E11" s="20">
        <v>7.39</v>
      </c>
      <c r="F11" s="20">
        <v>136</v>
      </c>
      <c r="G11" s="20">
        <v>15</v>
      </c>
      <c r="H11" s="20">
        <v>316</v>
      </c>
      <c r="I11" s="20">
        <v>44</v>
      </c>
      <c r="J11" s="20">
        <v>276</v>
      </c>
      <c r="K11" s="20">
        <v>23</v>
      </c>
      <c r="L11" s="20" t="s">
        <v>37</v>
      </c>
      <c r="M11" s="20">
        <v>500</v>
      </c>
      <c r="N11" s="20">
        <v>0.3</v>
      </c>
      <c r="O11" s="20">
        <v>23.64</v>
      </c>
      <c r="P11" s="20">
        <v>1200000</v>
      </c>
      <c r="Q11" s="52"/>
    </row>
    <row r="12" spans="1:46" x14ac:dyDescent="0.3">
      <c r="A12" s="34">
        <v>44813</v>
      </c>
      <c r="B12" s="20">
        <v>8680</v>
      </c>
      <c r="C12" s="20">
        <v>8.68</v>
      </c>
      <c r="D12" s="20">
        <v>7.32</v>
      </c>
      <c r="E12" s="20">
        <v>7.45</v>
      </c>
      <c r="F12" s="20">
        <v>130</v>
      </c>
      <c r="G12" s="20">
        <v>14</v>
      </c>
      <c r="H12" s="20">
        <v>304</v>
      </c>
      <c r="I12" s="20">
        <v>40</v>
      </c>
      <c r="J12" s="20">
        <v>285</v>
      </c>
      <c r="K12" s="20">
        <v>21</v>
      </c>
      <c r="L12" s="20" t="s">
        <v>37</v>
      </c>
      <c r="M12" s="20">
        <v>700</v>
      </c>
      <c r="N12" s="20">
        <v>0.3</v>
      </c>
      <c r="O12" s="20">
        <v>22.67</v>
      </c>
      <c r="P12" s="20">
        <v>1400000</v>
      </c>
      <c r="Q12" s="52"/>
    </row>
    <row r="13" spans="1:46" x14ac:dyDescent="0.3">
      <c r="A13" s="34">
        <v>44814</v>
      </c>
      <c r="B13" s="20">
        <v>8930</v>
      </c>
      <c r="C13" s="20">
        <v>8.93</v>
      </c>
      <c r="D13" s="20">
        <v>7.27</v>
      </c>
      <c r="E13" s="20">
        <v>7.52</v>
      </c>
      <c r="F13" s="20">
        <v>140</v>
      </c>
      <c r="G13" s="20">
        <v>16</v>
      </c>
      <c r="H13" s="20">
        <v>312</v>
      </c>
      <c r="I13" s="20">
        <v>36</v>
      </c>
      <c r="J13" s="20">
        <v>273</v>
      </c>
      <c r="K13" s="20">
        <v>22</v>
      </c>
      <c r="L13" s="20" t="s">
        <v>37</v>
      </c>
      <c r="M13" s="20">
        <v>600</v>
      </c>
      <c r="N13" s="20">
        <v>0.2</v>
      </c>
      <c r="O13" s="20">
        <v>23.29</v>
      </c>
      <c r="P13" s="20">
        <v>1300000</v>
      </c>
      <c r="Q13" s="52"/>
    </row>
    <row r="14" spans="1:46" x14ac:dyDescent="0.3">
      <c r="A14" s="34">
        <v>44815</v>
      </c>
      <c r="B14" s="20">
        <v>13350</v>
      </c>
      <c r="C14" s="20">
        <v>13.35</v>
      </c>
      <c r="D14" s="20">
        <v>7.23</v>
      </c>
      <c r="E14" s="20">
        <v>7.46</v>
      </c>
      <c r="F14" s="20">
        <v>146</v>
      </c>
      <c r="G14" s="20">
        <v>15</v>
      </c>
      <c r="H14" s="20">
        <v>320</v>
      </c>
      <c r="I14" s="20">
        <v>44</v>
      </c>
      <c r="J14" s="20">
        <v>265</v>
      </c>
      <c r="K14" s="20">
        <v>24</v>
      </c>
      <c r="L14" s="20" t="s">
        <v>37</v>
      </c>
      <c r="M14" s="20">
        <v>500</v>
      </c>
      <c r="N14" s="20">
        <v>0.3</v>
      </c>
      <c r="O14" s="20">
        <v>21.77</v>
      </c>
      <c r="P14" s="20">
        <v>1700000</v>
      </c>
      <c r="Q14" s="52"/>
    </row>
    <row r="15" spans="1:46" x14ac:dyDescent="0.3">
      <c r="A15" s="34">
        <v>44816</v>
      </c>
      <c r="B15" s="20">
        <v>13130</v>
      </c>
      <c r="C15" s="20">
        <v>13.13</v>
      </c>
      <c r="D15" s="20">
        <v>7.15</v>
      </c>
      <c r="E15" s="20">
        <v>7.36</v>
      </c>
      <c r="F15" s="20">
        <v>139</v>
      </c>
      <c r="G15" s="20">
        <v>14</v>
      </c>
      <c r="H15" s="20">
        <v>308</v>
      </c>
      <c r="I15" s="20">
        <v>40</v>
      </c>
      <c r="J15" s="20">
        <v>271</v>
      </c>
      <c r="K15" s="20">
        <v>21</v>
      </c>
      <c r="L15" s="20" t="s">
        <v>37</v>
      </c>
      <c r="M15" s="20">
        <v>400</v>
      </c>
      <c r="N15" s="20">
        <v>0.2</v>
      </c>
      <c r="O15" s="20">
        <v>23.28</v>
      </c>
      <c r="P15" s="20">
        <v>1400000</v>
      </c>
      <c r="Q15" s="52"/>
    </row>
    <row r="16" spans="1:46" x14ac:dyDescent="0.3">
      <c r="A16" s="34">
        <v>44817</v>
      </c>
      <c r="B16" s="20">
        <v>7880</v>
      </c>
      <c r="C16" s="20">
        <v>7.88</v>
      </c>
      <c r="D16" s="20">
        <v>7.22</v>
      </c>
      <c r="E16" s="20">
        <v>7.41</v>
      </c>
      <c r="F16" s="20">
        <v>133</v>
      </c>
      <c r="G16" s="20">
        <v>16</v>
      </c>
      <c r="H16" s="20">
        <v>300</v>
      </c>
      <c r="I16" s="20">
        <v>44</v>
      </c>
      <c r="J16" s="20">
        <v>258</v>
      </c>
      <c r="K16" s="20">
        <v>23</v>
      </c>
      <c r="L16" s="20" t="s">
        <v>37</v>
      </c>
      <c r="M16" s="20">
        <v>700</v>
      </c>
      <c r="N16" s="20">
        <v>0.2</v>
      </c>
      <c r="O16" s="20">
        <v>22.31</v>
      </c>
      <c r="P16" s="20">
        <v>1300000</v>
      </c>
      <c r="Q16" s="52"/>
    </row>
    <row r="17" spans="1:17" x14ac:dyDescent="0.3">
      <c r="A17" s="34">
        <v>44818</v>
      </c>
      <c r="B17" s="20">
        <v>10800</v>
      </c>
      <c r="C17" s="30">
        <v>10.8</v>
      </c>
      <c r="D17" s="20">
        <v>7.26</v>
      </c>
      <c r="E17" s="20">
        <v>7.51</v>
      </c>
      <c r="F17" s="20">
        <v>140</v>
      </c>
      <c r="G17" s="20">
        <v>13</v>
      </c>
      <c r="H17" s="20">
        <v>316</v>
      </c>
      <c r="I17" s="20">
        <v>36</v>
      </c>
      <c r="J17" s="20">
        <v>269</v>
      </c>
      <c r="K17" s="20">
        <v>20</v>
      </c>
      <c r="L17" s="20" t="s">
        <v>37</v>
      </c>
      <c r="M17" s="20">
        <v>500</v>
      </c>
      <c r="N17" s="20">
        <v>0.3</v>
      </c>
      <c r="O17" s="20">
        <v>21.96</v>
      </c>
      <c r="P17" s="20">
        <v>1200000</v>
      </c>
      <c r="Q17" s="52"/>
    </row>
    <row r="18" spans="1:17" x14ac:dyDescent="0.3">
      <c r="A18" s="34">
        <v>44819</v>
      </c>
      <c r="B18" s="20">
        <v>10910</v>
      </c>
      <c r="C18" s="20">
        <v>10.91</v>
      </c>
      <c r="D18" s="20">
        <v>7.34</v>
      </c>
      <c r="E18" s="20">
        <v>7.57</v>
      </c>
      <c r="F18" s="20">
        <v>136</v>
      </c>
      <c r="G18" s="20">
        <v>15</v>
      </c>
      <c r="H18" s="20">
        <v>304</v>
      </c>
      <c r="I18" s="20">
        <v>40</v>
      </c>
      <c r="J18" s="20">
        <v>280</v>
      </c>
      <c r="K18" s="20">
        <v>22</v>
      </c>
      <c r="L18" s="20" t="s">
        <v>37</v>
      </c>
      <c r="M18" s="20">
        <v>600</v>
      </c>
      <c r="N18" s="20">
        <v>0.3</v>
      </c>
      <c r="O18" s="20">
        <v>22.67</v>
      </c>
      <c r="P18" s="20">
        <v>1400000</v>
      </c>
      <c r="Q18" s="52"/>
    </row>
    <row r="19" spans="1:17" x14ac:dyDescent="0.3">
      <c r="A19" s="34">
        <v>44820</v>
      </c>
      <c r="B19" s="20">
        <v>13520</v>
      </c>
      <c r="C19" s="20">
        <v>13.52</v>
      </c>
      <c r="D19" s="20">
        <v>7.28</v>
      </c>
      <c r="E19" s="20">
        <v>7.61</v>
      </c>
      <c r="F19" s="20">
        <v>139</v>
      </c>
      <c r="G19" s="20">
        <v>14</v>
      </c>
      <c r="H19" s="20">
        <v>312</v>
      </c>
      <c r="I19" s="20">
        <v>36</v>
      </c>
      <c r="J19" s="20">
        <v>276</v>
      </c>
      <c r="K19" s="20">
        <v>24</v>
      </c>
      <c r="L19" s="20" t="s">
        <v>37</v>
      </c>
      <c r="M19" s="20">
        <v>700</v>
      </c>
      <c r="N19" s="20">
        <v>0.2</v>
      </c>
      <c r="O19" s="20">
        <v>23.27</v>
      </c>
      <c r="P19" s="20">
        <v>1300000</v>
      </c>
      <c r="Q19" s="52"/>
    </row>
    <row r="20" spans="1:17" x14ac:dyDescent="0.3">
      <c r="A20" s="34">
        <v>44821</v>
      </c>
      <c r="B20" s="20">
        <v>11610</v>
      </c>
      <c r="C20" s="20">
        <v>11.61</v>
      </c>
      <c r="D20" s="20">
        <v>7.21</v>
      </c>
      <c r="E20" s="20">
        <v>7.49</v>
      </c>
      <c r="F20" s="20">
        <v>143</v>
      </c>
      <c r="G20" s="20">
        <v>15</v>
      </c>
      <c r="H20" s="20">
        <v>320</v>
      </c>
      <c r="I20" s="20">
        <v>40</v>
      </c>
      <c r="J20" s="20">
        <v>261</v>
      </c>
      <c r="K20" s="20">
        <v>23</v>
      </c>
      <c r="L20" s="20" t="s">
        <v>37</v>
      </c>
      <c r="M20" s="20">
        <v>400</v>
      </c>
      <c r="N20" s="20">
        <v>0.3</v>
      </c>
      <c r="O20" s="20">
        <v>22.47</v>
      </c>
      <c r="P20" s="20">
        <v>1700000</v>
      </c>
      <c r="Q20" s="52"/>
    </row>
    <row r="21" spans="1:17" x14ac:dyDescent="0.3">
      <c r="A21" s="34">
        <v>44822</v>
      </c>
      <c r="B21" s="20">
        <v>11700</v>
      </c>
      <c r="C21" s="30">
        <v>11.7</v>
      </c>
      <c r="D21" s="30">
        <v>7.3</v>
      </c>
      <c r="E21" s="20">
        <v>7.58</v>
      </c>
      <c r="F21" s="20">
        <v>133</v>
      </c>
      <c r="G21" s="20">
        <v>16</v>
      </c>
      <c r="H21" s="20">
        <v>308</v>
      </c>
      <c r="I21" s="20">
        <v>44</v>
      </c>
      <c r="J21" s="20">
        <v>272</v>
      </c>
      <c r="K21" s="20">
        <v>21</v>
      </c>
      <c r="L21" s="20" t="s">
        <v>37</v>
      </c>
      <c r="M21" s="20">
        <v>500</v>
      </c>
      <c r="N21" s="20">
        <v>0.2</v>
      </c>
      <c r="O21" s="20">
        <v>21.58</v>
      </c>
      <c r="P21" s="20">
        <v>1400000</v>
      </c>
      <c r="Q21" s="52"/>
    </row>
    <row r="22" spans="1:17" x14ac:dyDescent="0.3">
      <c r="A22" s="34">
        <v>44823</v>
      </c>
      <c r="B22" s="20">
        <v>9380</v>
      </c>
      <c r="C22" s="20">
        <v>9.3800000000000008</v>
      </c>
      <c r="D22" s="20">
        <v>7.33</v>
      </c>
      <c r="E22" s="20">
        <v>7.66</v>
      </c>
      <c r="F22" s="20">
        <v>130</v>
      </c>
      <c r="G22" s="20">
        <v>14</v>
      </c>
      <c r="H22" s="20">
        <v>300</v>
      </c>
      <c r="I22" s="20">
        <v>36</v>
      </c>
      <c r="J22" s="20">
        <v>256</v>
      </c>
      <c r="K22" s="20">
        <v>23</v>
      </c>
      <c r="L22" s="20" t="s">
        <v>37</v>
      </c>
      <c r="M22" s="20">
        <v>600</v>
      </c>
      <c r="N22" s="20">
        <v>0.3</v>
      </c>
      <c r="O22" s="20">
        <v>22.71</v>
      </c>
      <c r="P22" s="20">
        <v>1200000</v>
      </c>
      <c r="Q22" s="52"/>
    </row>
    <row r="23" spans="1:17" x14ac:dyDescent="0.3">
      <c r="A23" s="34">
        <v>44824</v>
      </c>
      <c r="B23" s="20">
        <v>12510</v>
      </c>
      <c r="C23" s="20">
        <v>12.51</v>
      </c>
      <c r="D23" s="20">
        <v>7.22</v>
      </c>
      <c r="E23" s="20">
        <v>7.51</v>
      </c>
      <c r="F23" s="20">
        <v>136</v>
      </c>
      <c r="G23" s="20">
        <v>15</v>
      </c>
      <c r="H23" s="20">
        <v>316</v>
      </c>
      <c r="I23" s="20">
        <v>40</v>
      </c>
      <c r="J23" s="20">
        <v>264</v>
      </c>
      <c r="K23" s="20">
        <v>22</v>
      </c>
      <c r="L23" s="20" t="s">
        <v>37</v>
      </c>
      <c r="M23" s="20">
        <v>500</v>
      </c>
      <c r="N23" s="20">
        <v>0.2</v>
      </c>
      <c r="O23" s="20">
        <v>21.36</v>
      </c>
      <c r="P23" s="20">
        <v>1300000</v>
      </c>
      <c r="Q23" s="52"/>
    </row>
    <row r="24" spans="1:17" x14ac:dyDescent="0.3">
      <c r="A24" s="34">
        <v>44825</v>
      </c>
      <c r="B24" s="20">
        <v>13190</v>
      </c>
      <c r="C24" s="20">
        <v>13.19</v>
      </c>
      <c r="D24" s="20">
        <v>7.25</v>
      </c>
      <c r="E24" s="20">
        <v>7.56</v>
      </c>
      <c r="F24" s="20">
        <v>133</v>
      </c>
      <c r="G24" s="20">
        <v>13</v>
      </c>
      <c r="H24" s="20">
        <v>304</v>
      </c>
      <c r="I24" s="20">
        <v>36</v>
      </c>
      <c r="J24" s="20">
        <v>270</v>
      </c>
      <c r="K24" s="20">
        <v>21</v>
      </c>
      <c r="L24" s="20" t="s">
        <v>37</v>
      </c>
      <c r="M24" s="20">
        <v>700</v>
      </c>
      <c r="N24" s="20">
        <v>0.2</v>
      </c>
      <c r="O24" s="20">
        <v>22.53</v>
      </c>
      <c r="P24" s="20">
        <v>1400000</v>
      </c>
      <c r="Q24" s="52"/>
    </row>
    <row r="25" spans="1:17" x14ac:dyDescent="0.3">
      <c r="A25" s="34">
        <v>44826</v>
      </c>
      <c r="B25" s="20">
        <v>13000</v>
      </c>
      <c r="C25" s="30">
        <v>13</v>
      </c>
      <c r="D25" s="20">
        <v>7.19</v>
      </c>
      <c r="E25" s="20">
        <v>7.48</v>
      </c>
      <c r="F25" s="20">
        <v>139</v>
      </c>
      <c r="G25" s="20">
        <v>15</v>
      </c>
      <c r="H25" s="20">
        <v>320</v>
      </c>
      <c r="I25" s="20">
        <v>40</v>
      </c>
      <c r="J25" s="20">
        <v>260</v>
      </c>
      <c r="K25" s="20">
        <v>20</v>
      </c>
      <c r="L25" s="20" t="s">
        <v>37</v>
      </c>
      <c r="M25" s="20">
        <v>500</v>
      </c>
      <c r="N25" s="20">
        <v>0.3</v>
      </c>
      <c r="O25" s="20">
        <v>23.35</v>
      </c>
      <c r="P25" s="20">
        <v>1700000</v>
      </c>
      <c r="Q25" s="52"/>
    </row>
    <row r="26" spans="1:17" x14ac:dyDescent="0.3">
      <c r="A26" s="34">
        <v>44827</v>
      </c>
      <c r="B26" s="20">
        <v>12940</v>
      </c>
      <c r="C26" s="20">
        <v>12.94</v>
      </c>
      <c r="D26" s="20">
        <v>7.23</v>
      </c>
      <c r="E26" s="20">
        <v>7.53</v>
      </c>
      <c r="F26" s="20">
        <v>136</v>
      </c>
      <c r="G26" s="20">
        <v>14</v>
      </c>
      <c r="H26" s="20">
        <v>312</v>
      </c>
      <c r="I26" s="20">
        <v>44</v>
      </c>
      <c r="J26" s="20">
        <v>268</v>
      </c>
      <c r="K26" s="20">
        <v>22</v>
      </c>
      <c r="L26" s="20" t="s">
        <v>37</v>
      </c>
      <c r="M26" s="20">
        <v>600</v>
      </c>
      <c r="N26" s="20">
        <v>0.3</v>
      </c>
      <c r="O26" s="20">
        <v>22.44</v>
      </c>
      <c r="P26" s="20">
        <v>1300000</v>
      </c>
      <c r="Q26" s="52"/>
    </row>
    <row r="27" spans="1:17" x14ac:dyDescent="0.3">
      <c r="A27" s="34">
        <v>44828</v>
      </c>
      <c r="B27" s="20">
        <v>13300</v>
      </c>
      <c r="C27" s="30">
        <v>13.3</v>
      </c>
      <c r="D27" s="20">
        <v>7.27</v>
      </c>
      <c r="E27" s="20">
        <v>7.42</v>
      </c>
      <c r="F27" s="20">
        <v>130</v>
      </c>
      <c r="G27" s="20">
        <v>13</v>
      </c>
      <c r="H27" s="20">
        <v>308</v>
      </c>
      <c r="I27" s="20">
        <v>36</v>
      </c>
      <c r="J27" s="20">
        <v>273</v>
      </c>
      <c r="K27" s="20">
        <v>24</v>
      </c>
      <c r="L27" s="20" t="s">
        <v>37</v>
      </c>
      <c r="M27" s="20">
        <v>700</v>
      </c>
      <c r="N27" s="20">
        <v>0.2</v>
      </c>
      <c r="O27" s="20">
        <v>21.77</v>
      </c>
      <c r="P27" s="20">
        <v>1200000</v>
      </c>
      <c r="Q27" s="52"/>
    </row>
    <row r="28" spans="1:17" x14ac:dyDescent="0.3">
      <c r="A28" s="34">
        <v>44829</v>
      </c>
      <c r="B28" s="20">
        <v>13180</v>
      </c>
      <c r="C28" s="20">
        <v>13.18</v>
      </c>
      <c r="D28" s="20">
        <v>7.22</v>
      </c>
      <c r="E28" s="20">
        <v>7.55</v>
      </c>
      <c r="F28" s="20">
        <v>136</v>
      </c>
      <c r="G28" s="20">
        <v>14</v>
      </c>
      <c r="H28" s="20">
        <v>316</v>
      </c>
      <c r="I28" s="20">
        <v>40</v>
      </c>
      <c r="J28" s="20">
        <v>266</v>
      </c>
      <c r="K28" s="20">
        <v>21</v>
      </c>
      <c r="L28" s="20" t="s">
        <v>37</v>
      </c>
      <c r="M28" s="20">
        <v>400</v>
      </c>
      <c r="N28" s="20">
        <v>0.3</v>
      </c>
      <c r="O28" s="20">
        <v>23.14</v>
      </c>
      <c r="P28" s="20">
        <v>1400000</v>
      </c>
      <c r="Q28" s="52"/>
    </row>
    <row r="29" spans="1:17" x14ac:dyDescent="0.3">
      <c r="A29" s="34">
        <v>44830</v>
      </c>
      <c r="B29" s="20">
        <v>13290</v>
      </c>
      <c r="C29" s="20">
        <v>13.29</v>
      </c>
      <c r="D29" s="20">
        <v>7.16</v>
      </c>
      <c r="E29" s="20">
        <v>7.39</v>
      </c>
      <c r="F29" s="20">
        <v>133</v>
      </c>
      <c r="G29" s="20">
        <v>15</v>
      </c>
      <c r="H29" s="20">
        <v>304</v>
      </c>
      <c r="I29" s="20">
        <v>44</v>
      </c>
      <c r="J29" s="20">
        <v>276</v>
      </c>
      <c r="K29" s="20">
        <v>23</v>
      </c>
      <c r="L29" s="20" t="s">
        <v>37</v>
      </c>
      <c r="M29" s="20">
        <v>500</v>
      </c>
      <c r="N29" s="20">
        <v>0.2</v>
      </c>
      <c r="O29" s="20">
        <v>22.29</v>
      </c>
      <c r="P29" s="20">
        <v>1300000</v>
      </c>
      <c r="Q29" s="52"/>
    </row>
    <row r="30" spans="1:17" x14ac:dyDescent="0.3">
      <c r="A30" s="34">
        <v>44831</v>
      </c>
      <c r="B30" s="20">
        <v>16320</v>
      </c>
      <c r="C30" s="20">
        <v>16.32</v>
      </c>
      <c r="D30" s="20">
        <v>7.24</v>
      </c>
      <c r="E30" s="20">
        <v>7.64</v>
      </c>
      <c r="F30" s="20">
        <v>140</v>
      </c>
      <c r="G30" s="20">
        <v>14</v>
      </c>
      <c r="H30" s="20">
        <v>320</v>
      </c>
      <c r="I30" s="20">
        <v>36</v>
      </c>
      <c r="J30" s="20">
        <v>281</v>
      </c>
      <c r="K30" s="20">
        <v>22</v>
      </c>
      <c r="L30" s="20" t="s">
        <v>37</v>
      </c>
      <c r="M30" s="20">
        <v>600</v>
      </c>
      <c r="N30" s="20">
        <v>0.3</v>
      </c>
      <c r="O30" s="20">
        <v>21.86</v>
      </c>
      <c r="P30" s="20">
        <v>1200000</v>
      </c>
      <c r="Q30" s="52"/>
    </row>
    <row r="31" spans="1:17" x14ac:dyDescent="0.3">
      <c r="A31" s="34">
        <v>44832</v>
      </c>
      <c r="B31" s="20">
        <v>13480</v>
      </c>
      <c r="C31" s="20">
        <v>13.48</v>
      </c>
      <c r="D31" s="20">
        <v>7.31</v>
      </c>
      <c r="E31" s="20">
        <v>7.54</v>
      </c>
      <c r="F31" s="20">
        <v>136</v>
      </c>
      <c r="G31" s="20">
        <v>16</v>
      </c>
      <c r="H31" s="20">
        <v>312</v>
      </c>
      <c r="I31" s="20">
        <v>40</v>
      </c>
      <c r="J31" s="20">
        <v>292</v>
      </c>
      <c r="K31" s="20">
        <v>21</v>
      </c>
      <c r="L31" s="20" t="s">
        <v>37</v>
      </c>
      <c r="M31" s="20">
        <v>700</v>
      </c>
      <c r="N31" s="20">
        <v>0.2</v>
      </c>
      <c r="O31" s="20">
        <v>22.87</v>
      </c>
      <c r="P31" s="20">
        <v>1700000</v>
      </c>
      <c r="Q31" s="52"/>
    </row>
    <row r="32" spans="1:17" x14ac:dyDescent="0.3">
      <c r="A32" s="34">
        <v>44833</v>
      </c>
      <c r="B32" s="20">
        <v>12960</v>
      </c>
      <c r="C32" s="20">
        <v>12.96</v>
      </c>
      <c r="D32" s="20">
        <v>7.26</v>
      </c>
      <c r="E32" s="20">
        <v>7.61</v>
      </c>
      <c r="F32" s="20">
        <v>143</v>
      </c>
      <c r="G32" s="20">
        <v>13</v>
      </c>
      <c r="H32" s="20">
        <v>324</v>
      </c>
      <c r="I32" s="20">
        <v>36</v>
      </c>
      <c r="J32" s="20">
        <v>278</v>
      </c>
      <c r="K32" s="20">
        <v>20</v>
      </c>
      <c r="L32" s="20" t="s">
        <v>37</v>
      </c>
      <c r="M32" s="20">
        <v>500</v>
      </c>
      <c r="N32" s="20">
        <v>0.2</v>
      </c>
      <c r="O32" s="20">
        <v>21.56</v>
      </c>
      <c r="P32" s="20">
        <v>1400000</v>
      </c>
      <c r="Q32" s="52"/>
    </row>
    <row r="33" spans="1:17" ht="15" thickBot="1" x14ac:dyDescent="0.35">
      <c r="A33" s="34">
        <v>44834</v>
      </c>
      <c r="B33" s="20">
        <v>13660</v>
      </c>
      <c r="C33" s="20">
        <v>13.66</v>
      </c>
      <c r="D33" s="20">
        <v>7.18</v>
      </c>
      <c r="E33" s="20">
        <v>7.59</v>
      </c>
      <c r="F33" s="20">
        <v>139</v>
      </c>
      <c r="G33" s="20">
        <v>15</v>
      </c>
      <c r="H33" s="20">
        <v>316</v>
      </c>
      <c r="I33" s="20">
        <v>40</v>
      </c>
      <c r="J33" s="20">
        <v>265</v>
      </c>
      <c r="K33" s="20">
        <v>22</v>
      </c>
      <c r="L33" s="20" t="s">
        <v>37</v>
      </c>
      <c r="M33" s="20">
        <v>400</v>
      </c>
      <c r="N33" s="20">
        <v>0.3</v>
      </c>
      <c r="O33" s="20">
        <v>22.16</v>
      </c>
      <c r="P33" s="20">
        <v>1200000</v>
      </c>
      <c r="Q33" s="75"/>
    </row>
    <row r="34" spans="1:17" ht="15" thickBot="1" x14ac:dyDescent="0.35">
      <c r="A34" s="11" t="s">
        <v>32</v>
      </c>
      <c r="B34" s="12">
        <f t="shared" ref="B34:K34" si="0">AVERAGE(B4:B33)</f>
        <v>11303.333333333334</v>
      </c>
      <c r="C34" s="12">
        <f t="shared" si="0"/>
        <v>11.303333333333335</v>
      </c>
      <c r="D34" s="12">
        <f t="shared" si="0"/>
        <v>7.2393333333333345</v>
      </c>
      <c r="E34" s="12">
        <f t="shared" si="0"/>
        <v>7.5026666666666655</v>
      </c>
      <c r="F34" s="12">
        <f t="shared" si="0"/>
        <v>135.33333333333334</v>
      </c>
      <c r="G34" s="12">
        <f t="shared" si="0"/>
        <v>14.566666666666666</v>
      </c>
      <c r="H34" s="12">
        <f t="shared" si="0"/>
        <v>311.06666666666666</v>
      </c>
      <c r="I34" s="12">
        <f t="shared" si="0"/>
        <v>39.466666666666669</v>
      </c>
      <c r="J34" s="12">
        <f t="shared" si="0"/>
        <v>269.86666666666667</v>
      </c>
      <c r="K34" s="12">
        <f t="shared" si="0"/>
        <v>21.866666666666667</v>
      </c>
      <c r="L34" s="12" t="s">
        <v>37</v>
      </c>
      <c r="M34" s="12">
        <f>AVERAGE(M4:M33)</f>
        <v>556.66666666666663</v>
      </c>
      <c r="N34" s="12">
        <f>AVERAGE(N4:N33)</f>
        <v>0.25</v>
      </c>
      <c r="O34" s="12">
        <f>AVERAGE(O4:O33)</f>
        <v>22.496999999999996</v>
      </c>
      <c r="P34" s="12">
        <f>AVERAGE(P4:P33)</f>
        <v>1386666.6666666667</v>
      </c>
      <c r="Q34" s="22"/>
    </row>
    <row r="35" spans="1:17" x14ac:dyDescent="0.3">
      <c r="C35" s="49">
        <f>SUM(C4:C33)</f>
        <v>339.1</v>
      </c>
    </row>
    <row r="40" spans="1:17" ht="40.799999999999997" customHeight="1" x14ac:dyDescent="0.3">
      <c r="A40" s="56" t="s">
        <v>33</v>
      </c>
      <c r="B40" s="56"/>
      <c r="C40" s="55" t="s">
        <v>34</v>
      </c>
      <c r="D40" s="55"/>
      <c r="E40" s="55"/>
      <c r="F40" s="55"/>
      <c r="G40" s="55"/>
      <c r="H40" s="55"/>
      <c r="I40" s="55"/>
      <c r="J40" s="55"/>
      <c r="K40" s="55"/>
      <c r="L40" s="55"/>
      <c r="M40" s="55"/>
      <c r="N40" s="55"/>
      <c r="O40" s="55"/>
      <c r="P40" s="55"/>
      <c r="Q40" s="16"/>
    </row>
    <row r="42" spans="1:17" x14ac:dyDescent="0.3">
      <c r="A42" s="14" t="s">
        <v>35</v>
      </c>
      <c r="B42" s="15">
        <f t="shared" ref="B42:K42" si="1">MIN(B4:B33)</f>
        <v>5010</v>
      </c>
      <c r="C42" s="15">
        <f t="shared" si="1"/>
        <v>5.01</v>
      </c>
      <c r="D42" s="15">
        <f t="shared" si="1"/>
        <v>7.12</v>
      </c>
      <c r="E42" s="15">
        <f t="shared" si="1"/>
        <v>7.36</v>
      </c>
      <c r="F42" s="15">
        <f t="shared" si="1"/>
        <v>120</v>
      </c>
      <c r="G42" s="15">
        <f t="shared" si="1"/>
        <v>13</v>
      </c>
      <c r="H42" s="15">
        <f t="shared" si="1"/>
        <v>300</v>
      </c>
      <c r="I42" s="15">
        <f t="shared" si="1"/>
        <v>36</v>
      </c>
      <c r="J42" s="15">
        <f t="shared" si="1"/>
        <v>251</v>
      </c>
      <c r="K42" s="15">
        <f t="shared" si="1"/>
        <v>19</v>
      </c>
      <c r="L42" s="15"/>
      <c r="M42" s="15">
        <f>MIN(M4:M33)</f>
        <v>400</v>
      </c>
      <c r="N42" s="15">
        <f>MIN(N4:N33)</f>
        <v>0.2</v>
      </c>
      <c r="O42" s="15">
        <f>MIN(O4:O33)</f>
        <v>21.36</v>
      </c>
      <c r="P42" s="15">
        <f>MIN(P4:P33)</f>
        <v>1200000</v>
      </c>
      <c r="Q42" s="15"/>
    </row>
    <row r="43" spans="1:17" x14ac:dyDescent="0.3">
      <c r="A43" s="14"/>
    </row>
    <row r="44" spans="1:17" x14ac:dyDescent="0.3">
      <c r="A44" s="14" t="s">
        <v>36</v>
      </c>
      <c r="B44" s="15">
        <f t="shared" ref="B44:K44" si="2">MAX(B4:B33)</f>
        <v>16320</v>
      </c>
      <c r="C44" s="15">
        <f t="shared" si="2"/>
        <v>16.32</v>
      </c>
      <c r="D44" s="15">
        <f t="shared" si="2"/>
        <v>7.37</v>
      </c>
      <c r="E44" s="15">
        <f t="shared" si="2"/>
        <v>7.66</v>
      </c>
      <c r="F44" s="15">
        <f t="shared" si="2"/>
        <v>146</v>
      </c>
      <c r="G44" s="15">
        <f t="shared" si="2"/>
        <v>16</v>
      </c>
      <c r="H44" s="15">
        <f t="shared" si="2"/>
        <v>324</v>
      </c>
      <c r="I44" s="15">
        <f t="shared" si="2"/>
        <v>44</v>
      </c>
      <c r="J44" s="15">
        <f t="shared" si="2"/>
        <v>292</v>
      </c>
      <c r="K44" s="15">
        <f t="shared" si="2"/>
        <v>24</v>
      </c>
      <c r="L44" s="15"/>
      <c r="M44" s="15">
        <f>MAX(M4:M33)</f>
        <v>700</v>
      </c>
      <c r="N44" s="15">
        <f>MAX(N4:N33)</f>
        <v>0.3</v>
      </c>
      <c r="O44" s="15">
        <f>MAX(O4:O33)</f>
        <v>23.64</v>
      </c>
      <c r="P44" s="15">
        <f>MAX(P4:P33)</f>
        <v>1700000</v>
      </c>
      <c r="Q44" s="15"/>
    </row>
  </sheetData>
  <mergeCells count="13">
    <mergeCell ref="C40:P40"/>
    <mergeCell ref="A40:B40"/>
    <mergeCell ref="A1:Q1"/>
    <mergeCell ref="A2:A3"/>
    <mergeCell ref="B2:C2"/>
    <mergeCell ref="D2:E2"/>
    <mergeCell ref="F2:G2"/>
    <mergeCell ref="H2:I2"/>
    <mergeCell ref="J2:K2"/>
    <mergeCell ref="L2:M2"/>
    <mergeCell ref="O2:P2"/>
    <mergeCell ref="Q2:Q3"/>
    <mergeCell ref="Q6:Q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Numayadahi</vt:lpstr>
      <vt:lpstr>Salori</vt:lpstr>
      <vt:lpstr>Kodra</vt:lpstr>
      <vt:lpstr>Ponghat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2024-07-29T12:52:26Z</dcterms:modified>
</cp:coreProperties>
</file>