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7AE1831D-1D3F-4DAF-B2D3-FA4ED01C3961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Numayadahi" sheetId="3" r:id="rId1"/>
    <sheet name="Salori" sheetId="4" r:id="rId2"/>
    <sheet name="Kodra" sheetId="5" r:id="rId3"/>
    <sheet name="Ponghat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6" l="1"/>
  <c r="C35" i="5"/>
  <c r="C35" i="4"/>
  <c r="C35" i="3" l="1"/>
  <c r="C29" i="6"/>
  <c r="C30" i="6"/>
  <c r="C31" i="6"/>
  <c r="C32" i="6"/>
  <c r="C33" i="6"/>
  <c r="B29" i="5"/>
  <c r="B30" i="5"/>
  <c r="B31" i="5"/>
  <c r="B32" i="5"/>
  <c r="B33" i="5"/>
  <c r="C34" i="5"/>
  <c r="D34" i="5"/>
  <c r="E34" i="5"/>
  <c r="F34" i="5"/>
  <c r="G34" i="5"/>
  <c r="H34" i="5"/>
  <c r="I34" i="5"/>
  <c r="J34" i="5"/>
  <c r="K34" i="5"/>
  <c r="M34" i="5"/>
  <c r="N34" i="5"/>
  <c r="O34" i="5"/>
  <c r="P34" i="5"/>
  <c r="B29" i="4"/>
  <c r="B30" i="4"/>
  <c r="B31" i="4"/>
  <c r="B32" i="4"/>
  <c r="B33" i="4"/>
  <c r="B30" i="3"/>
  <c r="B31" i="3"/>
  <c r="B32" i="3"/>
  <c r="B33" i="3"/>
  <c r="B29" i="3" l="1"/>
  <c r="B26" i="3"/>
  <c r="B27" i="3"/>
  <c r="B28" i="3"/>
  <c r="B25" i="4"/>
  <c r="B26" i="4"/>
  <c r="B27" i="4"/>
  <c r="B28" i="4"/>
  <c r="B28" i="5"/>
  <c r="B25" i="5"/>
  <c r="B26" i="5"/>
  <c r="B27" i="5"/>
  <c r="C28" i="6"/>
  <c r="C27" i="6"/>
  <c r="C26" i="6"/>
  <c r="C25" i="6"/>
  <c r="B25" i="3" l="1"/>
  <c r="B24" i="3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4" i="4"/>
  <c r="B24" i="5"/>
  <c r="B23" i="5"/>
  <c r="B22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4" i="5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4" i="6"/>
  <c r="B23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4" i="3"/>
  <c r="C34" i="6" l="1"/>
  <c r="P34" i="4"/>
  <c r="B34" i="4"/>
  <c r="D34" i="6" l="1"/>
  <c r="E34" i="6"/>
  <c r="F34" i="6"/>
  <c r="G34" i="6"/>
  <c r="H34" i="6"/>
  <c r="I34" i="6"/>
  <c r="J34" i="6"/>
  <c r="K34" i="6"/>
  <c r="L34" i="6"/>
  <c r="N34" i="6"/>
  <c r="O34" i="6"/>
  <c r="P34" i="6"/>
  <c r="Q34" i="6"/>
  <c r="B34" i="5"/>
  <c r="Q44" i="6"/>
  <c r="P44" i="6"/>
  <c r="O44" i="6"/>
  <c r="N44" i="6"/>
  <c r="L44" i="6"/>
  <c r="K44" i="6"/>
  <c r="J44" i="6"/>
  <c r="I44" i="6"/>
  <c r="H44" i="6"/>
  <c r="G44" i="6"/>
  <c r="F44" i="6"/>
  <c r="E44" i="6"/>
  <c r="D44" i="6"/>
  <c r="C44" i="6"/>
  <c r="Q42" i="6"/>
  <c r="P42" i="6"/>
  <c r="O42" i="6"/>
  <c r="N42" i="6"/>
  <c r="L42" i="6"/>
  <c r="K42" i="6"/>
  <c r="J42" i="6"/>
  <c r="I42" i="6"/>
  <c r="H42" i="6"/>
  <c r="G42" i="6"/>
  <c r="F42" i="6"/>
  <c r="E42" i="6"/>
  <c r="D42" i="6"/>
  <c r="C42" i="6"/>
  <c r="P44" i="5"/>
  <c r="O44" i="5"/>
  <c r="N44" i="5"/>
  <c r="M44" i="5"/>
  <c r="K44" i="5"/>
  <c r="J44" i="5"/>
  <c r="I44" i="5"/>
  <c r="H44" i="5"/>
  <c r="G44" i="5"/>
  <c r="F44" i="5"/>
  <c r="E44" i="5"/>
  <c r="D44" i="5"/>
  <c r="C44" i="5"/>
  <c r="B44" i="5"/>
  <c r="P42" i="5"/>
  <c r="O42" i="5"/>
  <c r="N42" i="5"/>
  <c r="M42" i="5"/>
  <c r="K42" i="5"/>
  <c r="J42" i="5"/>
  <c r="I42" i="5"/>
  <c r="H42" i="5"/>
  <c r="G42" i="5"/>
  <c r="F42" i="5"/>
  <c r="E42" i="5"/>
  <c r="D42" i="5"/>
  <c r="C42" i="5"/>
  <c r="B42" i="5"/>
  <c r="P44" i="4"/>
  <c r="O44" i="4"/>
  <c r="N44" i="4"/>
  <c r="M44" i="4"/>
  <c r="K44" i="4"/>
  <c r="J44" i="4"/>
  <c r="I44" i="4"/>
  <c r="H44" i="4"/>
  <c r="G44" i="4"/>
  <c r="F44" i="4"/>
  <c r="E44" i="4"/>
  <c r="D44" i="4"/>
  <c r="C44" i="4"/>
  <c r="B44" i="4"/>
  <c r="P42" i="4"/>
  <c r="O42" i="4"/>
  <c r="N42" i="4"/>
  <c r="M42" i="4"/>
  <c r="K42" i="4"/>
  <c r="J42" i="4"/>
  <c r="I42" i="4"/>
  <c r="H42" i="4"/>
  <c r="G42" i="4"/>
  <c r="F42" i="4"/>
  <c r="E42" i="4"/>
  <c r="D42" i="4"/>
  <c r="C42" i="4"/>
  <c r="B42" i="4"/>
  <c r="C34" i="4"/>
  <c r="D34" i="4"/>
  <c r="E34" i="4"/>
  <c r="F34" i="4"/>
  <c r="G34" i="4"/>
  <c r="H34" i="4"/>
  <c r="I34" i="4"/>
  <c r="J34" i="4"/>
  <c r="K34" i="4"/>
  <c r="M34" i="4"/>
  <c r="N34" i="4"/>
  <c r="O34" i="4"/>
  <c r="C42" i="3"/>
  <c r="D42" i="3"/>
  <c r="E42" i="3"/>
  <c r="F42" i="3"/>
  <c r="G42" i="3"/>
  <c r="H42" i="3"/>
  <c r="I42" i="3"/>
  <c r="J42" i="3"/>
  <c r="K42" i="3"/>
  <c r="M42" i="3"/>
  <c r="N42" i="3"/>
  <c r="O42" i="3"/>
  <c r="P42" i="3"/>
  <c r="C44" i="3"/>
  <c r="D44" i="3"/>
  <c r="E44" i="3"/>
  <c r="F44" i="3"/>
  <c r="G44" i="3"/>
  <c r="H44" i="3"/>
  <c r="I44" i="3"/>
  <c r="J44" i="3"/>
  <c r="K44" i="3"/>
  <c r="M44" i="3"/>
  <c r="N44" i="3"/>
  <c r="O44" i="3"/>
  <c r="P44" i="3"/>
  <c r="B44" i="3"/>
  <c r="B42" i="3"/>
  <c r="C34" i="3"/>
  <c r="D34" i="3"/>
  <c r="E34" i="3"/>
  <c r="F34" i="3"/>
  <c r="G34" i="3"/>
  <c r="H34" i="3"/>
  <c r="I34" i="3"/>
  <c r="J34" i="3"/>
  <c r="K34" i="3"/>
  <c r="M34" i="3"/>
  <c r="N34" i="3"/>
  <c r="O34" i="3"/>
  <c r="P34" i="3"/>
  <c r="B34" i="3"/>
</calcChain>
</file>

<file path=xl/sharedStrings.xml><?xml version="1.0" encoding="utf-8"?>
<sst xmlns="http://schemas.openxmlformats.org/spreadsheetml/2006/main" count="253" uniqueCount="42">
  <si>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</si>
  <si>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</si>
  <si>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</si>
  <si>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</si>
  <si>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</si>
  <si>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</si>
  <si>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</si>
  <si>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</si>
  <si>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</si>
  <si>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</si>
  <si>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</si>
  <si>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</si>
  <si>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</si>
  <si>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</si>
  <si>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</si>
  <si>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</si>
  <si>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</si>
  <si>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</si>
  <si>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</si>
  <si>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</si>
  <si>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</si>
  <si>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50 MLD)</t>
  </si>
  <si>
    <t>Final
pH (Design- 6.5 to 9.0)</t>
  </si>
  <si>
    <t>Final
BOD (Design - &lt;20 mg/l)</t>
  </si>
  <si>
    <t>Final TSS (Design  - &lt;30 mg/l)</t>
  </si>
  <si>
    <t>Numayadahi STP, 50 MLD STP at Prayagraj
 INLET FLOW &amp; QUALITY REPORT</t>
  </si>
  <si>
    <t>Daily Feed Quantity  
MLD
(Design-
29 MLD)</t>
  </si>
  <si>
    <t>Daily Feed Quantity  
MLD
(Design-
25 MLD)</t>
  </si>
  <si>
    <t>Daily Feed Quantity  
MLD
(Design-
10 MLD)</t>
  </si>
  <si>
    <t>Salori STP, 29 MLD STP at Prayagraj
 INLET FLOW &amp; QUALITY REPORT</t>
  </si>
  <si>
    <t>Kodra STP, 25 MLD STP at Prayagraj
 INLET FLOW &amp; QUALITY REPORT</t>
  </si>
  <si>
    <t>Ponghat STP, 10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</si>
  <si>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</si>
  <si>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</si>
  <si>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</si>
  <si>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</si>
  <si>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</si>
  <si>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</si>
  <si>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</si>
  <si>
    <t>Raw sewage received is less as water supply was stopped for 15 - 16 hours in Kareli area</t>
  </si>
  <si>
    <t>Raw sewage received is less due to problem in bypass valve at Sasur Kadheri pumping station.</t>
  </si>
  <si>
    <t>Raw sewage received is less due to problem in inlet valve of Ghagharnalla pumping station in between 3 AM to 10:30 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</si>
</sst>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3" borderId="14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15" fontId="14" fillId="0" borderId="14" xfId="0" applyNumberFormat="1" applyFont="1" applyBorder="1" applyAlignment="1">
      <alignment horizontal="center" vertical="center" wrapText="1"/>
    </xf>
    <xf numFmtId="2" fontId="14" fillId="0" borderId="18" xfId="0" applyNumberFormat="1" applyFont="1" applyBorder="1" applyAlignment="1">
      <alignment horizontal="center"/>
    </xf>
    <xf numFmtId="2" fontId="14" fillId="0" borderId="20" xfId="0" applyNumberFormat="1" applyFont="1" applyBorder="1" applyAlignment="1">
      <alignment horizont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2" fontId="12" fillId="0" borderId="22" xfId="0" applyNumberFormat="1" applyFont="1" applyBorder="1" applyAlignment="1">
      <alignment horizontal="left" vertical="center" wrapText="1"/>
    </xf>
    <xf numFmtId="2" fontId="14" fillId="0" borderId="1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8" fillId="7" borderId="20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15" fontId="14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2" fontId="12" fillId="0" borderId="2" xfId="0" applyNumberFormat="1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15" fontId="12" fillId="0" borderId="27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2" fontId="12" fillId="0" borderId="29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15" fontId="12" fillId="0" borderId="30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12" fillId="0" borderId="2" xfId="0" applyNumberFormat="1" applyFont="1" applyBorder="1" applyAlignment="1">
      <alignment horizontal="left" vertical="center" wrapText="1"/>
    </xf>
    <xf numFmtId="15" fontId="12" fillId="0" borderId="3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7" borderId="32" xfId="0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15" fontId="12" fillId="0" borderId="34" xfId="0" applyNumberFormat="1" applyFont="1" applyBorder="1" applyAlignment="1">
      <alignment horizontal="center" vertical="center" wrapText="1"/>
    </xf>
    <xf numFmtId="2" fontId="12" fillId="0" borderId="22" xfId="0" applyNumberFormat="1" applyFont="1" applyBorder="1" applyAlignment="1">
      <alignment vertical="center" wrapText="1"/>
    </xf>
    <xf numFmtId="15" fontId="12" fillId="0" borderId="3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2" fontId="12" fillId="0" borderId="36" xfId="0" applyNumberFormat="1" applyFont="1" applyBorder="1" applyAlignment="1">
      <alignment horizontal="left" vertical="center" wrapText="1"/>
    </xf>
    <xf numFmtId="15" fontId="12" fillId="0" borderId="37" xfId="0" applyNumberFormat="1" applyFont="1" applyBorder="1" applyAlignment="1">
      <alignment horizontal="center" vertical="center" wrapText="1"/>
    </xf>
    <xf numFmtId="2" fontId="12" fillId="0" borderId="28" xfId="0" applyNumberFormat="1" applyFont="1" applyBorder="1" applyAlignment="1">
      <alignment horizontal="left" vertical="center" wrapText="1"/>
    </xf>
    <xf numFmtId="164" fontId="0" fillId="0" borderId="17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0" fontId="8" fillId="7" borderId="38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0" fontId="8" fillId="10" borderId="39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13" fillId="0" borderId="1" xfId="0" applyFont="1" applyBorder="1"/>
    <xf numFmtId="0" fontId="13" fillId="0" borderId="8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3" fillId="4" borderId="10" xfId="0" applyFont="1" applyFill="1" applyBorder="1" applyAlignment="1">
      <alignment horizontal="center" vertical="center" wrapText="1"/>
    </xf>
    <xf numFmtId="0" fontId="4" fillId="5" borderId="11" xfId="0" applyFont="1" applyFill="1" applyBorder="1"/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2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469366</xdr:colOff>
      <xdr:row>0</xdr:row>
      <xdr:rowOff>99445</xdr:rowOff>
    </xdr:from>
    <xdr:to>
      <xdr:col>16</xdr:col>
      <xdr:colOff>1488063</xdr:colOff>
      <xdr:row>0</xdr:row>
      <xdr:rowOff>792788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82396" y="99445"/>
          <a:ext cx="1749909" cy="6933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15240</xdr:colOff>
      <xdr:row>0</xdr:row>
      <xdr:rowOff>60960</xdr:rowOff>
    </xdr:from>
    <xdr:to>
      <xdr:col>16</xdr:col>
      <xdr:colOff>723900</xdr:colOff>
      <xdr:row>0</xdr:row>
      <xdr:rowOff>857045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8220" y="60960"/>
          <a:ext cx="2011680" cy="796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487680</xdr:colOff>
      <xdr:row>0</xdr:row>
      <xdr:rowOff>99061</xdr:rowOff>
    </xdr:from>
    <xdr:to>
      <xdr:col>16</xdr:col>
      <xdr:colOff>1458263</xdr:colOff>
      <xdr:row>0</xdr:row>
      <xdr:rowOff>769621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57360" y="99061"/>
          <a:ext cx="1694483" cy="670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16</xdr:col>
      <xdr:colOff>480060</xdr:colOff>
      <xdr:row>0</xdr:row>
      <xdr:rowOff>76201</xdr:rowOff>
    </xdr:from>
    <xdr:to>
      <xdr:col>17</xdr:col>
      <xdr:colOff>1481534</xdr:colOff>
      <xdr:row>0</xdr:row>
      <xdr:rowOff>762001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70720" y="76201"/>
          <a:ext cx="1732994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T44"/>
  <sheetViews>
    <sheetView zoomScale="99" zoomScaleNormal="99" workbookViewId="0">
      <selection activeCell="K22" sqref="K22"/>
    </sheetView>
  </sheetViews>
  <sheetFormatPr defaultRowHeight="14.4" x14ac:dyDescent="0.3"/>
  <cols>
    <col min="1" max="1" width="9.77734375" customWidth="1"/>
    <col min="2" max="2" width="8.5546875" customWidth="1"/>
    <col min="3" max="3" width="7.66406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bestFit="1" customWidth="1"/>
    <col min="17" max="17" width="26.21875" customWidth="1"/>
  </cols>
  <sheetData>
    <row r="1" spans="1:46" ht="69.75" customHeight="1" thickBot="1" x14ac:dyDescent="0.6">
      <c r="A1" s="71" t="s">
        <v>25</v>
      </c>
      <c r="B1" s="72"/>
      <c r="C1" s="72"/>
      <c r="D1" s="72"/>
      <c r="E1" s="72"/>
      <c r="F1" s="72"/>
      <c r="G1" s="72"/>
      <c r="H1" s="73"/>
      <c r="I1" s="73"/>
      <c r="J1" s="72"/>
      <c r="K1" s="72"/>
      <c r="L1" s="72"/>
      <c r="M1" s="72"/>
      <c r="N1" s="72"/>
      <c r="O1" s="72"/>
      <c r="P1" s="72"/>
      <c r="Q1" s="74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75" t="s">
        <v>0</v>
      </c>
      <c r="B2" s="77" t="s">
        <v>21</v>
      </c>
      <c r="C2" s="78"/>
      <c r="D2" s="79" t="s">
        <v>1</v>
      </c>
      <c r="E2" s="80"/>
      <c r="F2" s="81" t="s">
        <v>2</v>
      </c>
      <c r="G2" s="82"/>
      <c r="H2" s="83" t="s">
        <v>3</v>
      </c>
      <c r="I2" s="84"/>
      <c r="J2" s="85" t="s">
        <v>4</v>
      </c>
      <c r="K2" s="82"/>
      <c r="L2" s="86" t="s">
        <v>5</v>
      </c>
      <c r="M2" s="82"/>
      <c r="N2" s="2" t="s">
        <v>6</v>
      </c>
      <c r="O2" s="86" t="s">
        <v>7</v>
      </c>
      <c r="P2" s="87"/>
      <c r="Q2" s="88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6"/>
      <c r="B3" s="4" t="s">
        <v>9</v>
      </c>
      <c r="C3" s="5" t="s">
        <v>10</v>
      </c>
      <c r="D3" s="6" t="s">
        <v>11</v>
      </c>
      <c r="E3" s="6" t="s">
        <v>22</v>
      </c>
      <c r="F3" s="25" t="s">
        <v>12</v>
      </c>
      <c r="G3" s="26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76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0">
        <v>44713</v>
      </c>
      <c r="B4" s="20">
        <f>C4*1000</f>
        <v>51830</v>
      </c>
      <c r="C4" s="20">
        <v>51.83</v>
      </c>
      <c r="D4" s="20">
        <v>7.16</v>
      </c>
      <c r="E4" s="20">
        <v>7.64</v>
      </c>
      <c r="F4" s="20">
        <v>145</v>
      </c>
      <c r="G4" s="20">
        <v>16</v>
      </c>
      <c r="H4" s="20">
        <v>360</v>
      </c>
      <c r="I4" s="20">
        <v>40</v>
      </c>
      <c r="J4" s="20">
        <v>292</v>
      </c>
      <c r="K4" s="20">
        <v>24</v>
      </c>
      <c r="L4" s="20" t="s">
        <v>37</v>
      </c>
      <c r="M4" s="20">
        <v>700</v>
      </c>
      <c r="N4" s="20">
        <v>0.2</v>
      </c>
      <c r="O4" s="20">
        <v>22.56</v>
      </c>
      <c r="P4" s="20">
        <v>1300000</v>
      </c>
      <c r="Q4" s="43"/>
    </row>
    <row r="5" spans="1:46" x14ac:dyDescent="0.3">
      <c r="A5" s="40">
        <v>44714</v>
      </c>
      <c r="B5" s="21">
        <f t="shared" ref="B5:B33" si="0">C5*1000</f>
        <v>52730</v>
      </c>
      <c r="C5" s="21">
        <v>52.73</v>
      </c>
      <c r="D5" s="21">
        <v>7.28</v>
      </c>
      <c r="E5" s="21">
        <v>7.82</v>
      </c>
      <c r="F5" s="21">
        <v>140</v>
      </c>
      <c r="G5" s="21">
        <v>14</v>
      </c>
      <c r="H5" s="21">
        <v>316</v>
      </c>
      <c r="I5" s="21">
        <v>36</v>
      </c>
      <c r="J5" s="21">
        <v>268</v>
      </c>
      <c r="K5" s="21">
        <v>28</v>
      </c>
      <c r="L5" s="21" t="s">
        <v>37</v>
      </c>
      <c r="M5" s="21">
        <v>500</v>
      </c>
      <c r="N5" s="21">
        <v>0.3</v>
      </c>
      <c r="O5" s="21">
        <v>23.53</v>
      </c>
      <c r="P5" s="21">
        <v>1700000</v>
      </c>
      <c r="Q5" s="18"/>
    </row>
    <row r="6" spans="1:46" x14ac:dyDescent="0.3">
      <c r="A6" s="40">
        <v>44715</v>
      </c>
      <c r="B6" s="21">
        <f t="shared" si="0"/>
        <v>59970</v>
      </c>
      <c r="C6" s="21">
        <v>59.97</v>
      </c>
      <c r="D6" s="21">
        <v>7.22</v>
      </c>
      <c r="E6" s="21">
        <v>7.76</v>
      </c>
      <c r="F6" s="21">
        <v>135</v>
      </c>
      <c r="G6" s="21">
        <v>17</v>
      </c>
      <c r="H6" s="21">
        <v>312</v>
      </c>
      <c r="I6" s="21">
        <v>40</v>
      </c>
      <c r="J6" s="21">
        <v>238</v>
      </c>
      <c r="K6" s="21">
        <v>24</v>
      </c>
      <c r="L6" s="21" t="s">
        <v>37</v>
      </c>
      <c r="M6" s="21">
        <v>700</v>
      </c>
      <c r="N6" s="21">
        <v>0.2</v>
      </c>
      <c r="O6" s="21">
        <v>24.06</v>
      </c>
      <c r="P6" s="21">
        <v>1700000</v>
      </c>
      <c r="Q6" s="18"/>
    </row>
    <row r="7" spans="1:46" ht="52.8" x14ac:dyDescent="0.3">
      <c r="A7" s="40">
        <v>44716</v>
      </c>
      <c r="B7" s="21">
        <f t="shared" si="0"/>
        <v>50820</v>
      </c>
      <c r="C7" s="21">
        <v>50.82</v>
      </c>
      <c r="D7" s="21">
        <v>7.19</v>
      </c>
      <c r="E7" s="21">
        <v>7.68</v>
      </c>
      <c r="F7" s="21">
        <v>145</v>
      </c>
      <c r="G7" s="21">
        <v>17</v>
      </c>
      <c r="H7" s="21">
        <v>320</v>
      </c>
      <c r="I7" s="21">
        <v>36</v>
      </c>
      <c r="J7" s="21">
        <v>254</v>
      </c>
      <c r="K7" s="21">
        <v>26</v>
      </c>
      <c r="L7" s="21" t="s">
        <v>37</v>
      </c>
      <c r="M7" s="21">
        <v>400</v>
      </c>
      <c r="N7" s="21">
        <v>0.3</v>
      </c>
      <c r="O7" s="21">
        <v>23.63</v>
      </c>
      <c r="P7" s="21">
        <v>1300000</v>
      </c>
      <c r="Q7" s="18" t="s">
        <v>40</v>
      </c>
    </row>
    <row r="8" spans="1:46" ht="40.799999999999997" customHeight="1" x14ac:dyDescent="0.3">
      <c r="A8" s="40">
        <v>44717</v>
      </c>
      <c r="B8" s="21">
        <f t="shared" si="0"/>
        <v>42090</v>
      </c>
      <c r="C8" s="21">
        <v>42.09</v>
      </c>
      <c r="D8" s="21">
        <v>7.14</v>
      </c>
      <c r="E8" s="21">
        <v>7.64</v>
      </c>
      <c r="F8" s="21">
        <v>130</v>
      </c>
      <c r="G8" s="21">
        <v>14</v>
      </c>
      <c r="H8" s="21">
        <v>348</v>
      </c>
      <c r="I8" s="21">
        <v>44</v>
      </c>
      <c r="J8" s="21">
        <v>240</v>
      </c>
      <c r="K8" s="21">
        <v>28</v>
      </c>
      <c r="L8" s="21" t="s">
        <v>37</v>
      </c>
      <c r="M8" s="21">
        <v>600</v>
      </c>
      <c r="N8" s="21">
        <v>0.2</v>
      </c>
      <c r="O8" s="21">
        <v>24.18</v>
      </c>
      <c r="P8" s="44">
        <v>1400000</v>
      </c>
      <c r="Q8" s="18" t="s">
        <v>39</v>
      </c>
    </row>
    <row r="9" spans="1:46" x14ac:dyDescent="0.3">
      <c r="A9" s="40">
        <v>44718</v>
      </c>
      <c r="B9" s="21">
        <f t="shared" si="0"/>
        <v>53860</v>
      </c>
      <c r="C9" s="21">
        <v>53.86</v>
      </c>
      <c r="D9" s="21">
        <v>7.23</v>
      </c>
      <c r="E9" s="21">
        <v>7.76</v>
      </c>
      <c r="F9" s="21">
        <v>135</v>
      </c>
      <c r="G9" s="21">
        <v>16</v>
      </c>
      <c r="H9" s="21">
        <v>320</v>
      </c>
      <c r="I9" s="21">
        <v>40</v>
      </c>
      <c r="J9" s="21">
        <v>258</v>
      </c>
      <c r="K9" s="21">
        <v>26</v>
      </c>
      <c r="L9" s="21" t="s">
        <v>37</v>
      </c>
      <c r="M9" s="21">
        <v>400</v>
      </c>
      <c r="N9" s="21">
        <v>0.3</v>
      </c>
      <c r="O9" s="21">
        <v>23.39</v>
      </c>
      <c r="P9" s="21">
        <v>1700000</v>
      </c>
      <c r="Q9" s="18"/>
    </row>
    <row r="10" spans="1:46" x14ac:dyDescent="0.3">
      <c r="A10" s="40">
        <v>44719</v>
      </c>
      <c r="B10" s="21">
        <f t="shared" si="0"/>
        <v>59210</v>
      </c>
      <c r="C10" s="21">
        <v>59.21</v>
      </c>
      <c r="D10" s="21">
        <v>7.24</v>
      </c>
      <c r="E10" s="21">
        <v>7.74</v>
      </c>
      <c r="F10" s="21">
        <v>140</v>
      </c>
      <c r="G10" s="21">
        <v>14</v>
      </c>
      <c r="H10" s="21">
        <v>328</v>
      </c>
      <c r="I10" s="21">
        <v>36</v>
      </c>
      <c r="J10" s="21">
        <v>242</v>
      </c>
      <c r="K10" s="21">
        <v>25</v>
      </c>
      <c r="L10" s="21" t="s">
        <v>37</v>
      </c>
      <c r="M10" s="21">
        <v>700</v>
      </c>
      <c r="N10" s="21">
        <v>0.2</v>
      </c>
      <c r="O10" s="21">
        <v>24.29</v>
      </c>
      <c r="P10" s="21">
        <v>1300000</v>
      </c>
      <c r="Q10" s="18"/>
    </row>
    <row r="11" spans="1:46" x14ac:dyDescent="0.3">
      <c r="A11" s="40">
        <v>44720</v>
      </c>
      <c r="B11" s="21">
        <f t="shared" si="0"/>
        <v>57170</v>
      </c>
      <c r="C11" s="21">
        <v>57.17</v>
      </c>
      <c r="D11" s="21">
        <v>7.18</v>
      </c>
      <c r="E11" s="21">
        <v>7.26</v>
      </c>
      <c r="F11" s="21">
        <v>140</v>
      </c>
      <c r="G11" s="21">
        <v>13</v>
      </c>
      <c r="H11" s="21">
        <v>340</v>
      </c>
      <c r="I11" s="21">
        <v>44</v>
      </c>
      <c r="J11" s="21">
        <v>264</v>
      </c>
      <c r="K11" s="21">
        <v>28</v>
      </c>
      <c r="L11" s="21" t="s">
        <v>37</v>
      </c>
      <c r="M11" s="21">
        <v>500</v>
      </c>
      <c r="N11" s="21">
        <v>0.2</v>
      </c>
      <c r="O11" s="21">
        <v>22.81</v>
      </c>
      <c r="P11" s="21">
        <v>1700000</v>
      </c>
      <c r="Q11" s="18"/>
    </row>
    <row r="12" spans="1:46" x14ac:dyDescent="0.3">
      <c r="A12" s="40">
        <v>44721</v>
      </c>
      <c r="B12" s="21">
        <f t="shared" si="0"/>
        <v>63060</v>
      </c>
      <c r="C12" s="21">
        <v>63.06</v>
      </c>
      <c r="D12" s="21">
        <v>7.23</v>
      </c>
      <c r="E12" s="21">
        <v>7.46</v>
      </c>
      <c r="F12" s="21">
        <v>150</v>
      </c>
      <c r="G12" s="21">
        <v>16</v>
      </c>
      <c r="H12" s="21">
        <v>344</v>
      </c>
      <c r="I12" s="21">
        <v>40</v>
      </c>
      <c r="J12" s="21">
        <v>255</v>
      </c>
      <c r="K12" s="21">
        <v>26</v>
      </c>
      <c r="L12" s="21" t="s">
        <v>37</v>
      </c>
      <c r="M12" s="21">
        <v>600</v>
      </c>
      <c r="N12" s="21">
        <v>0.3</v>
      </c>
      <c r="O12" s="21">
        <v>24.97</v>
      </c>
      <c r="P12" s="21">
        <v>1300000</v>
      </c>
      <c r="Q12" s="18"/>
    </row>
    <row r="13" spans="1:46" x14ac:dyDescent="0.3">
      <c r="A13" s="40">
        <v>44722</v>
      </c>
      <c r="B13" s="21">
        <f t="shared" si="0"/>
        <v>58710</v>
      </c>
      <c r="C13" s="21">
        <v>58.71</v>
      </c>
      <c r="D13" s="39">
        <v>7.21</v>
      </c>
      <c r="E13" s="21">
        <v>7.52</v>
      </c>
      <c r="F13" s="21">
        <v>140</v>
      </c>
      <c r="G13" s="21">
        <v>17</v>
      </c>
      <c r="H13" s="21">
        <v>360</v>
      </c>
      <c r="I13" s="21">
        <v>36</v>
      </c>
      <c r="J13" s="21">
        <v>294</v>
      </c>
      <c r="K13" s="21">
        <v>24</v>
      </c>
      <c r="L13" s="21" t="s">
        <v>37</v>
      </c>
      <c r="M13" s="21">
        <v>400</v>
      </c>
      <c r="N13" s="21">
        <v>0.2</v>
      </c>
      <c r="O13" s="21">
        <v>24.33</v>
      </c>
      <c r="P13" s="21">
        <v>1300000</v>
      </c>
      <c r="Q13" s="18"/>
    </row>
    <row r="14" spans="1:46" x14ac:dyDescent="0.3">
      <c r="A14" s="40">
        <v>44723</v>
      </c>
      <c r="B14" s="21">
        <f t="shared" si="0"/>
        <v>57540</v>
      </c>
      <c r="C14" s="21">
        <v>57.54</v>
      </c>
      <c r="D14" s="21">
        <v>7.18</v>
      </c>
      <c r="E14" s="21">
        <v>7.46</v>
      </c>
      <c r="F14" s="21">
        <v>135</v>
      </c>
      <c r="G14" s="21">
        <v>19</v>
      </c>
      <c r="H14" s="21">
        <v>316</v>
      </c>
      <c r="I14" s="21">
        <v>40</v>
      </c>
      <c r="J14" s="21">
        <v>256</v>
      </c>
      <c r="K14" s="21">
        <v>26</v>
      </c>
      <c r="L14" s="21" t="s">
        <v>37</v>
      </c>
      <c r="M14" s="21">
        <v>700</v>
      </c>
      <c r="N14" s="21">
        <v>0.3</v>
      </c>
      <c r="O14" s="21">
        <v>21.86</v>
      </c>
      <c r="P14" s="21">
        <v>1400000</v>
      </c>
      <c r="Q14" s="18"/>
      <c r="S14" t="s">
        <v>38</v>
      </c>
    </row>
    <row r="15" spans="1:46" x14ac:dyDescent="0.3">
      <c r="A15" s="40">
        <v>44724</v>
      </c>
      <c r="B15" s="21">
        <f t="shared" si="0"/>
        <v>60980</v>
      </c>
      <c r="C15" s="21">
        <v>60.98</v>
      </c>
      <c r="D15" s="21">
        <v>7.19</v>
      </c>
      <c r="E15" s="21">
        <v>7.68</v>
      </c>
      <c r="F15" s="21">
        <v>140</v>
      </c>
      <c r="G15" s="21">
        <v>15</v>
      </c>
      <c r="H15" s="21">
        <v>296</v>
      </c>
      <c r="I15" s="21">
        <v>40</v>
      </c>
      <c r="J15" s="21">
        <v>264</v>
      </c>
      <c r="K15" s="21">
        <v>28</v>
      </c>
      <c r="L15" s="21" t="s">
        <v>37</v>
      </c>
      <c r="M15" s="21">
        <v>500</v>
      </c>
      <c r="N15" s="21">
        <v>0.3</v>
      </c>
      <c r="O15" s="39">
        <v>22.5</v>
      </c>
      <c r="P15" s="21">
        <v>1300000</v>
      </c>
      <c r="Q15" s="18"/>
    </row>
    <row r="16" spans="1:46" x14ac:dyDescent="0.3">
      <c r="A16" s="40">
        <v>44725</v>
      </c>
      <c r="B16" s="21">
        <f t="shared" si="0"/>
        <v>56150</v>
      </c>
      <c r="C16" s="21">
        <v>56.15</v>
      </c>
      <c r="D16" s="21">
        <v>7.21</v>
      </c>
      <c r="E16" s="21">
        <v>7.72</v>
      </c>
      <c r="F16" s="21">
        <v>130</v>
      </c>
      <c r="G16" s="21">
        <v>16</v>
      </c>
      <c r="H16" s="21">
        <v>348</v>
      </c>
      <c r="I16" s="21">
        <v>44</v>
      </c>
      <c r="J16" s="21">
        <v>294</v>
      </c>
      <c r="K16" s="21">
        <v>24</v>
      </c>
      <c r="L16" s="21" t="s">
        <v>37</v>
      </c>
      <c r="M16" s="21">
        <v>600</v>
      </c>
      <c r="N16" s="21">
        <v>0.2</v>
      </c>
      <c r="O16" s="39">
        <v>23.52</v>
      </c>
      <c r="P16" s="21">
        <v>1700000</v>
      </c>
      <c r="Q16" s="18"/>
    </row>
    <row r="17" spans="1:17" x14ac:dyDescent="0.3">
      <c r="A17" s="40">
        <v>44726</v>
      </c>
      <c r="B17" s="21">
        <f t="shared" si="0"/>
        <v>57860</v>
      </c>
      <c r="C17" s="21">
        <v>57.86</v>
      </c>
      <c r="D17" s="21">
        <v>7.26</v>
      </c>
      <c r="E17" s="21">
        <v>7.78</v>
      </c>
      <c r="F17" s="21">
        <v>140</v>
      </c>
      <c r="G17" s="21">
        <v>17</v>
      </c>
      <c r="H17" s="21">
        <v>328</v>
      </c>
      <c r="I17" s="21">
        <v>36</v>
      </c>
      <c r="J17" s="21">
        <v>248</v>
      </c>
      <c r="K17" s="21">
        <v>26</v>
      </c>
      <c r="L17" s="21" t="s">
        <v>37</v>
      </c>
      <c r="M17" s="21">
        <v>400</v>
      </c>
      <c r="N17" s="21">
        <v>0.3</v>
      </c>
      <c r="O17" s="39">
        <v>21.55</v>
      </c>
      <c r="P17" s="21">
        <v>1400000</v>
      </c>
      <c r="Q17" s="18"/>
    </row>
    <row r="18" spans="1:17" x14ac:dyDescent="0.3">
      <c r="A18" s="40">
        <v>44727</v>
      </c>
      <c r="B18" s="21">
        <f t="shared" si="0"/>
        <v>53090</v>
      </c>
      <c r="C18" s="21">
        <v>53.09</v>
      </c>
      <c r="D18" s="21">
        <v>7.18</v>
      </c>
      <c r="E18" s="21">
        <v>7.67</v>
      </c>
      <c r="F18" s="21">
        <v>135</v>
      </c>
      <c r="G18" s="21">
        <v>16</v>
      </c>
      <c r="H18" s="21">
        <v>316</v>
      </c>
      <c r="I18" s="21">
        <v>40</v>
      </c>
      <c r="J18" s="21">
        <v>268</v>
      </c>
      <c r="K18" s="21">
        <v>28</v>
      </c>
      <c r="L18" s="21" t="s">
        <v>37</v>
      </c>
      <c r="M18" s="21">
        <v>900</v>
      </c>
      <c r="N18" s="21">
        <v>0.2</v>
      </c>
      <c r="O18" s="39">
        <v>24.96</v>
      </c>
      <c r="P18" s="21">
        <v>1300000</v>
      </c>
      <c r="Q18" s="18"/>
    </row>
    <row r="19" spans="1:17" x14ac:dyDescent="0.3">
      <c r="A19" s="40">
        <v>44728</v>
      </c>
      <c r="B19" s="21">
        <f t="shared" si="0"/>
        <v>54890</v>
      </c>
      <c r="C19" s="21">
        <v>54.89</v>
      </c>
      <c r="D19" s="21">
        <v>7.23</v>
      </c>
      <c r="E19" s="21">
        <v>7.71</v>
      </c>
      <c r="F19" s="21">
        <v>125</v>
      </c>
      <c r="G19" s="21">
        <v>15</v>
      </c>
      <c r="H19" s="21">
        <v>328</v>
      </c>
      <c r="I19" s="21">
        <v>40</v>
      </c>
      <c r="J19" s="21">
        <v>264</v>
      </c>
      <c r="K19" s="21">
        <v>26</v>
      </c>
      <c r="L19" s="21" t="s">
        <v>37</v>
      </c>
      <c r="M19" s="21">
        <v>700</v>
      </c>
      <c r="N19" s="21">
        <v>0.2</v>
      </c>
      <c r="O19" s="21">
        <v>23.38</v>
      </c>
      <c r="P19" s="21">
        <v>1400000</v>
      </c>
      <c r="Q19" s="18"/>
    </row>
    <row r="20" spans="1:17" x14ac:dyDescent="0.3">
      <c r="A20" s="40">
        <v>44729</v>
      </c>
      <c r="B20" s="21">
        <f t="shared" si="0"/>
        <v>55080</v>
      </c>
      <c r="C20" s="21">
        <v>55.08</v>
      </c>
      <c r="D20" s="21">
        <v>7.18</v>
      </c>
      <c r="E20" s="21">
        <v>7.64</v>
      </c>
      <c r="F20" s="21">
        <v>130</v>
      </c>
      <c r="G20" s="21">
        <v>17</v>
      </c>
      <c r="H20" s="21">
        <v>304</v>
      </c>
      <c r="I20" s="21">
        <v>40</v>
      </c>
      <c r="J20" s="21">
        <v>269</v>
      </c>
      <c r="K20" s="21">
        <v>24</v>
      </c>
      <c r="L20" s="21" t="s">
        <v>37</v>
      </c>
      <c r="M20" s="21">
        <v>500</v>
      </c>
      <c r="N20" s="21">
        <v>0.3</v>
      </c>
      <c r="O20" s="21">
        <v>22.81</v>
      </c>
      <c r="P20" s="21">
        <v>1700000</v>
      </c>
      <c r="Q20" s="18"/>
    </row>
    <row r="21" spans="1:17" x14ac:dyDescent="0.3">
      <c r="A21" s="40">
        <v>44730</v>
      </c>
      <c r="B21" s="21">
        <f t="shared" si="0"/>
        <v>60730</v>
      </c>
      <c r="C21" s="21">
        <v>60.73</v>
      </c>
      <c r="D21" s="21">
        <v>7.22</v>
      </c>
      <c r="E21" s="21">
        <v>7.71</v>
      </c>
      <c r="F21" s="21">
        <v>135</v>
      </c>
      <c r="G21" s="21">
        <v>14</v>
      </c>
      <c r="H21" s="21">
        <v>344</v>
      </c>
      <c r="I21" s="21">
        <v>44</v>
      </c>
      <c r="J21" s="21">
        <v>248</v>
      </c>
      <c r="K21" s="21">
        <v>28</v>
      </c>
      <c r="L21" s="21" t="s">
        <v>37</v>
      </c>
      <c r="M21" s="21">
        <v>600</v>
      </c>
      <c r="N21" s="21">
        <v>0.2</v>
      </c>
      <c r="O21" s="21">
        <v>24.2</v>
      </c>
      <c r="P21" s="21">
        <v>1300000</v>
      </c>
      <c r="Q21" s="18"/>
    </row>
    <row r="22" spans="1:17" x14ac:dyDescent="0.3">
      <c r="A22" s="40">
        <v>44731</v>
      </c>
      <c r="B22" s="21">
        <f t="shared" si="0"/>
        <v>59050</v>
      </c>
      <c r="C22" s="21">
        <v>59.05</v>
      </c>
      <c r="D22" s="21">
        <v>7.26</v>
      </c>
      <c r="E22" s="21">
        <v>7.81</v>
      </c>
      <c r="F22" s="21">
        <v>130</v>
      </c>
      <c r="G22" s="21">
        <v>15</v>
      </c>
      <c r="H22" s="21">
        <v>332</v>
      </c>
      <c r="I22" s="21">
        <v>36</v>
      </c>
      <c r="J22" s="21">
        <v>264</v>
      </c>
      <c r="K22" s="21">
        <v>30</v>
      </c>
      <c r="L22" s="21" t="s">
        <v>37</v>
      </c>
      <c r="M22" s="21">
        <v>400</v>
      </c>
      <c r="N22" s="21">
        <v>0.3</v>
      </c>
      <c r="O22" s="21">
        <v>23.66</v>
      </c>
      <c r="P22" s="21">
        <v>1700000</v>
      </c>
      <c r="Q22" s="18"/>
    </row>
    <row r="23" spans="1:17" ht="52.8" x14ac:dyDescent="0.3">
      <c r="A23" s="40">
        <v>44732</v>
      </c>
      <c r="B23" s="21">
        <f t="shared" si="0"/>
        <v>45510</v>
      </c>
      <c r="C23" s="21">
        <v>45.51</v>
      </c>
      <c r="D23" s="21">
        <v>7.18</v>
      </c>
      <c r="E23" s="21">
        <v>7.69</v>
      </c>
      <c r="F23" s="21">
        <v>145</v>
      </c>
      <c r="G23" s="21">
        <v>17</v>
      </c>
      <c r="H23" s="21">
        <v>328</v>
      </c>
      <c r="I23" s="21">
        <v>40</v>
      </c>
      <c r="J23" s="21">
        <v>286</v>
      </c>
      <c r="K23" s="21">
        <v>24</v>
      </c>
      <c r="L23" s="21" t="s">
        <v>37</v>
      </c>
      <c r="M23" s="21">
        <v>500</v>
      </c>
      <c r="N23" s="21">
        <v>0.3</v>
      </c>
      <c r="O23" s="21">
        <v>21.86</v>
      </c>
      <c r="P23" s="21">
        <v>1400000</v>
      </c>
      <c r="Q23" s="18" t="s">
        <v>41</v>
      </c>
    </row>
    <row r="24" spans="1:17" x14ac:dyDescent="0.3">
      <c r="A24" s="40">
        <v>44733</v>
      </c>
      <c r="B24" s="21">
        <f t="shared" si="0"/>
        <v>61540</v>
      </c>
      <c r="C24" s="21">
        <v>61.54</v>
      </c>
      <c r="D24" s="21">
        <v>7.24</v>
      </c>
      <c r="E24" s="21">
        <v>7.76</v>
      </c>
      <c r="F24" s="21">
        <v>150</v>
      </c>
      <c r="G24" s="21">
        <v>16</v>
      </c>
      <c r="H24" s="21">
        <v>332</v>
      </c>
      <c r="I24" s="21">
        <v>44</v>
      </c>
      <c r="J24" s="21">
        <v>250</v>
      </c>
      <c r="K24" s="21">
        <v>28</v>
      </c>
      <c r="L24" s="21" t="s">
        <v>37</v>
      </c>
      <c r="M24" s="21">
        <v>700</v>
      </c>
      <c r="N24" s="21">
        <v>0.2</v>
      </c>
      <c r="O24" s="21">
        <v>23.26</v>
      </c>
      <c r="P24" s="21">
        <v>1300000</v>
      </c>
      <c r="Q24" s="18"/>
    </row>
    <row r="25" spans="1:17" x14ac:dyDescent="0.3">
      <c r="A25" s="40">
        <v>44734</v>
      </c>
      <c r="B25" s="21">
        <f t="shared" si="0"/>
        <v>57610</v>
      </c>
      <c r="C25" s="21">
        <v>57.61</v>
      </c>
      <c r="D25" s="21">
        <v>7.27</v>
      </c>
      <c r="E25" s="21">
        <v>7.68</v>
      </c>
      <c r="F25" s="21">
        <v>130</v>
      </c>
      <c r="G25" s="21">
        <v>14</v>
      </c>
      <c r="H25" s="21">
        <v>332</v>
      </c>
      <c r="I25" s="21">
        <v>36</v>
      </c>
      <c r="J25" s="21">
        <v>258</v>
      </c>
      <c r="K25" s="21">
        <v>24</v>
      </c>
      <c r="L25" s="21" t="s">
        <v>37</v>
      </c>
      <c r="M25" s="21">
        <v>400</v>
      </c>
      <c r="N25" s="21">
        <v>0.3</v>
      </c>
      <c r="O25" s="21">
        <v>22.18</v>
      </c>
      <c r="P25" s="21">
        <v>1400000</v>
      </c>
      <c r="Q25" s="18"/>
    </row>
    <row r="26" spans="1:17" x14ac:dyDescent="0.3">
      <c r="A26" s="40">
        <v>44735</v>
      </c>
      <c r="B26" s="21">
        <f t="shared" si="0"/>
        <v>58850</v>
      </c>
      <c r="C26" s="21">
        <v>58.85</v>
      </c>
      <c r="D26" s="21">
        <v>7.16</v>
      </c>
      <c r="E26" s="21">
        <v>7.62</v>
      </c>
      <c r="F26" s="21">
        <v>145</v>
      </c>
      <c r="G26" s="21">
        <v>17</v>
      </c>
      <c r="H26" s="21">
        <v>320</v>
      </c>
      <c r="I26" s="21">
        <v>40</v>
      </c>
      <c r="J26" s="21">
        <v>270</v>
      </c>
      <c r="K26" s="21">
        <v>26</v>
      </c>
      <c r="L26" s="21" t="s">
        <v>37</v>
      </c>
      <c r="M26" s="21">
        <v>600</v>
      </c>
      <c r="N26" s="21">
        <v>0.2</v>
      </c>
      <c r="O26" s="21">
        <v>24.02</v>
      </c>
      <c r="P26" s="21">
        <v>1700000</v>
      </c>
      <c r="Q26" s="41"/>
    </row>
    <row r="27" spans="1:17" x14ac:dyDescent="0.3">
      <c r="A27" s="40">
        <v>44736</v>
      </c>
      <c r="B27" s="21">
        <f t="shared" si="0"/>
        <v>61190</v>
      </c>
      <c r="C27" s="21">
        <v>61.19</v>
      </c>
      <c r="D27" s="21">
        <v>7.23</v>
      </c>
      <c r="E27" s="21">
        <v>7.74</v>
      </c>
      <c r="F27" s="21">
        <v>125</v>
      </c>
      <c r="G27" s="21">
        <v>15</v>
      </c>
      <c r="H27" s="21">
        <v>360</v>
      </c>
      <c r="I27" s="21">
        <v>48</v>
      </c>
      <c r="J27" s="21">
        <v>256</v>
      </c>
      <c r="K27" s="21">
        <v>29</v>
      </c>
      <c r="L27" s="21" t="s">
        <v>37</v>
      </c>
      <c r="M27" s="21">
        <v>700</v>
      </c>
      <c r="N27" s="21">
        <v>0.3</v>
      </c>
      <c r="O27" s="21">
        <v>21.92</v>
      </c>
      <c r="P27" s="21">
        <v>1300000</v>
      </c>
      <c r="Q27" s="41"/>
    </row>
    <row r="28" spans="1:17" x14ac:dyDescent="0.3">
      <c r="A28" s="40">
        <v>44737</v>
      </c>
      <c r="B28" s="21">
        <f t="shared" si="0"/>
        <v>64410</v>
      </c>
      <c r="C28" s="21">
        <v>64.41</v>
      </c>
      <c r="D28" s="21">
        <v>7.19</v>
      </c>
      <c r="E28" s="21">
        <v>7.67</v>
      </c>
      <c r="F28" s="21">
        <v>140</v>
      </c>
      <c r="G28" s="21">
        <v>16</v>
      </c>
      <c r="H28" s="21">
        <v>344</v>
      </c>
      <c r="I28" s="21">
        <v>44</v>
      </c>
      <c r="J28" s="21">
        <v>243</v>
      </c>
      <c r="K28" s="21">
        <v>27</v>
      </c>
      <c r="L28" s="21" t="s">
        <v>37</v>
      </c>
      <c r="M28" s="21">
        <v>900</v>
      </c>
      <c r="N28" s="21">
        <v>0.2</v>
      </c>
      <c r="O28" s="21">
        <v>22.41</v>
      </c>
      <c r="P28" s="21">
        <v>1400000</v>
      </c>
      <c r="Q28" s="41"/>
    </row>
    <row r="29" spans="1:17" x14ac:dyDescent="0.3">
      <c r="A29" s="40">
        <v>44738</v>
      </c>
      <c r="B29" s="21">
        <f t="shared" si="0"/>
        <v>52580</v>
      </c>
      <c r="C29" s="21">
        <v>52.58</v>
      </c>
      <c r="D29" s="21">
        <v>7.21</v>
      </c>
      <c r="E29" s="21">
        <v>7.62</v>
      </c>
      <c r="F29" s="21">
        <v>150</v>
      </c>
      <c r="G29" s="21">
        <v>14</v>
      </c>
      <c r="H29" s="21">
        <v>328</v>
      </c>
      <c r="I29" s="21">
        <v>36</v>
      </c>
      <c r="J29" s="21">
        <v>249</v>
      </c>
      <c r="K29" s="21">
        <v>25</v>
      </c>
      <c r="L29" s="21" t="s">
        <v>37</v>
      </c>
      <c r="M29" s="21">
        <v>500</v>
      </c>
      <c r="N29" s="21">
        <v>0.3</v>
      </c>
      <c r="O29" s="21">
        <v>24.25</v>
      </c>
      <c r="P29" s="21">
        <v>1100000</v>
      </c>
      <c r="Q29" s="41"/>
    </row>
    <row r="30" spans="1:17" x14ac:dyDescent="0.3">
      <c r="A30" s="40">
        <v>44739</v>
      </c>
      <c r="B30" s="21">
        <f t="shared" si="0"/>
        <v>58570</v>
      </c>
      <c r="C30" s="21">
        <v>58.57</v>
      </c>
      <c r="D30" s="21">
        <v>7.29</v>
      </c>
      <c r="E30" s="21">
        <v>7.58</v>
      </c>
      <c r="F30" s="21">
        <v>145</v>
      </c>
      <c r="G30" s="21">
        <v>13</v>
      </c>
      <c r="H30" s="21">
        <v>324</v>
      </c>
      <c r="I30" s="21">
        <v>40</v>
      </c>
      <c r="J30" s="21">
        <v>254</v>
      </c>
      <c r="K30" s="21">
        <v>28</v>
      </c>
      <c r="L30" s="21" t="s">
        <v>37</v>
      </c>
      <c r="M30" s="21">
        <v>700</v>
      </c>
      <c r="N30" s="21">
        <v>0.2</v>
      </c>
      <c r="O30" s="21">
        <v>21.95</v>
      </c>
      <c r="P30" s="21">
        <v>1700000</v>
      </c>
      <c r="Q30" s="41"/>
    </row>
    <row r="31" spans="1:17" x14ac:dyDescent="0.3">
      <c r="A31" s="40">
        <v>44740</v>
      </c>
      <c r="B31" s="21">
        <f t="shared" si="0"/>
        <v>56960</v>
      </c>
      <c r="C31" s="21">
        <v>56.96</v>
      </c>
      <c r="D31" s="21">
        <v>7.19</v>
      </c>
      <c r="E31" s="21">
        <v>7.61</v>
      </c>
      <c r="F31" s="21">
        <v>135</v>
      </c>
      <c r="G31" s="21">
        <v>15</v>
      </c>
      <c r="H31" s="21">
        <v>340</v>
      </c>
      <c r="I31" s="21">
        <v>44</v>
      </c>
      <c r="J31" s="21">
        <v>261</v>
      </c>
      <c r="K31" s="21">
        <v>26</v>
      </c>
      <c r="L31" s="21" t="s">
        <v>37</v>
      </c>
      <c r="M31" s="21">
        <v>400</v>
      </c>
      <c r="N31" s="21">
        <v>0.3</v>
      </c>
      <c r="O31" s="21">
        <v>23.42</v>
      </c>
      <c r="P31" s="21">
        <v>1300000</v>
      </c>
      <c r="Q31" s="41"/>
    </row>
    <row r="32" spans="1:17" x14ac:dyDescent="0.3">
      <c r="A32" s="40">
        <v>44741</v>
      </c>
      <c r="B32" s="21">
        <f t="shared" si="0"/>
        <v>57840</v>
      </c>
      <c r="C32" s="21">
        <v>57.84</v>
      </c>
      <c r="D32" s="21">
        <v>7.23</v>
      </c>
      <c r="E32" s="21">
        <v>7.71</v>
      </c>
      <c r="F32" s="21">
        <v>140</v>
      </c>
      <c r="G32" s="21">
        <v>17</v>
      </c>
      <c r="H32" s="21">
        <v>320</v>
      </c>
      <c r="I32" s="21">
        <v>36</v>
      </c>
      <c r="J32" s="21">
        <v>245</v>
      </c>
      <c r="K32" s="21">
        <v>24</v>
      </c>
      <c r="L32" s="21" t="s">
        <v>37</v>
      </c>
      <c r="M32" s="21">
        <v>600</v>
      </c>
      <c r="N32" s="21">
        <v>0.3</v>
      </c>
      <c r="O32" s="21">
        <v>24.24</v>
      </c>
      <c r="P32" s="21">
        <v>1300000</v>
      </c>
      <c r="Q32" s="41"/>
    </row>
    <row r="33" spans="1:17" ht="15" thickBot="1" x14ac:dyDescent="0.35">
      <c r="A33" s="40">
        <v>44742</v>
      </c>
      <c r="B33" s="21">
        <f t="shared" si="0"/>
        <v>59510</v>
      </c>
      <c r="C33" s="38">
        <v>59.51</v>
      </c>
      <c r="D33" s="38">
        <v>7.21</v>
      </c>
      <c r="E33" s="38">
        <v>7.67</v>
      </c>
      <c r="F33" s="38">
        <v>150</v>
      </c>
      <c r="G33" s="38">
        <v>14</v>
      </c>
      <c r="H33" s="38">
        <v>308</v>
      </c>
      <c r="I33" s="38">
        <v>40</v>
      </c>
      <c r="J33" s="38">
        <v>257</v>
      </c>
      <c r="K33" s="38">
        <v>28</v>
      </c>
      <c r="L33" s="21" t="s">
        <v>37</v>
      </c>
      <c r="M33" s="38">
        <v>500</v>
      </c>
      <c r="N33" s="38">
        <v>0.2</v>
      </c>
      <c r="O33" s="38">
        <v>24.81</v>
      </c>
      <c r="P33" s="38">
        <v>1700000</v>
      </c>
      <c r="Q33" s="42"/>
    </row>
    <row r="34" spans="1:17" ht="15" thickBot="1" x14ac:dyDescent="0.35">
      <c r="A34" s="11" t="s">
        <v>32</v>
      </c>
      <c r="B34" s="19">
        <f t="shared" ref="B34:K34" si="1">AVERAGE(B4:B33)</f>
        <v>56646.333333333336</v>
      </c>
      <c r="C34" s="19">
        <f t="shared" si="1"/>
        <v>56.646333333333331</v>
      </c>
      <c r="D34" s="19">
        <f t="shared" si="1"/>
        <v>7.2129999999999992</v>
      </c>
      <c r="E34" s="19">
        <f t="shared" si="1"/>
        <v>7.660333333333333</v>
      </c>
      <c r="F34" s="19">
        <f t="shared" si="1"/>
        <v>138.5</v>
      </c>
      <c r="G34" s="19">
        <f t="shared" si="1"/>
        <v>15.533333333333333</v>
      </c>
      <c r="H34" s="19">
        <f t="shared" si="1"/>
        <v>329.86666666666667</v>
      </c>
      <c r="I34" s="19">
        <f t="shared" si="1"/>
        <v>40</v>
      </c>
      <c r="J34" s="19">
        <f t="shared" si="1"/>
        <v>260.3</v>
      </c>
      <c r="K34" s="19">
        <f t="shared" si="1"/>
        <v>26.266666666666666</v>
      </c>
      <c r="L34" s="19" t="s">
        <v>37</v>
      </c>
      <c r="M34" s="19">
        <f>AVERAGE(M4:M33)</f>
        <v>576.66666666666663</v>
      </c>
      <c r="N34" s="19">
        <f>AVERAGE(N4:N33)</f>
        <v>0.25</v>
      </c>
      <c r="O34" s="19">
        <f>AVERAGE(O4:O33)</f>
        <v>23.350333333333328</v>
      </c>
      <c r="P34" s="19">
        <f>AVERAGE(P4:P33)</f>
        <v>1450000</v>
      </c>
      <c r="Q34" s="37"/>
    </row>
    <row r="35" spans="1:17" x14ac:dyDescent="0.3">
      <c r="C35" s="16">
        <f>SUM(C4:C33)</f>
        <v>1699.3899999999999</v>
      </c>
    </row>
    <row r="40" spans="1:17" ht="40.799999999999997" customHeight="1" x14ac:dyDescent="0.3">
      <c r="A40" s="69" t="s">
        <v>33</v>
      </c>
      <c r="B40" s="69"/>
      <c r="C40" s="69" t="s">
        <v>34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</row>
    <row r="42" spans="1:17" x14ac:dyDescent="0.3">
      <c r="A42" s="15" t="s">
        <v>35</v>
      </c>
      <c r="B42" s="16">
        <f t="shared" ref="B42:K42" si="2">MIN(B4:B33)</f>
        <v>42090</v>
      </c>
      <c r="C42" s="16">
        <f t="shared" si="2"/>
        <v>42.09</v>
      </c>
      <c r="D42" s="16">
        <f t="shared" si="2"/>
        <v>7.14</v>
      </c>
      <c r="E42" s="16">
        <f t="shared" si="2"/>
        <v>7.26</v>
      </c>
      <c r="F42" s="16">
        <f t="shared" si="2"/>
        <v>125</v>
      </c>
      <c r="G42" s="16">
        <f t="shared" si="2"/>
        <v>13</v>
      </c>
      <c r="H42" s="16">
        <f t="shared" si="2"/>
        <v>296</v>
      </c>
      <c r="I42" s="16">
        <f t="shared" si="2"/>
        <v>36</v>
      </c>
      <c r="J42" s="16">
        <f t="shared" si="2"/>
        <v>238</v>
      </c>
      <c r="K42" s="16">
        <f t="shared" si="2"/>
        <v>24</v>
      </c>
      <c r="L42" s="16"/>
      <c r="M42" s="16">
        <f>MIN(M4:M33)</f>
        <v>400</v>
      </c>
      <c r="N42" s="16">
        <f>MIN(N4:N33)</f>
        <v>0.2</v>
      </c>
      <c r="O42" s="16">
        <f>MIN(O4:O33)</f>
        <v>21.55</v>
      </c>
      <c r="P42" s="16">
        <f>MIN(P4:P33)</f>
        <v>1100000</v>
      </c>
      <c r="Q42" s="16"/>
    </row>
    <row r="43" spans="1:17" x14ac:dyDescent="0.3">
      <c r="A43" s="15"/>
    </row>
    <row r="44" spans="1:17" x14ac:dyDescent="0.3">
      <c r="A44" s="15" t="s">
        <v>36</v>
      </c>
      <c r="B44" s="16">
        <f t="shared" ref="B44:K44" si="3">MAX(B4:B33)</f>
        <v>64410</v>
      </c>
      <c r="C44" s="16">
        <f t="shared" si="3"/>
        <v>64.41</v>
      </c>
      <c r="D44" s="16">
        <f t="shared" si="3"/>
        <v>7.29</v>
      </c>
      <c r="E44" s="16">
        <f t="shared" si="3"/>
        <v>7.82</v>
      </c>
      <c r="F44" s="16">
        <f t="shared" si="3"/>
        <v>150</v>
      </c>
      <c r="G44" s="16">
        <f t="shared" si="3"/>
        <v>19</v>
      </c>
      <c r="H44" s="16">
        <f t="shared" si="3"/>
        <v>360</v>
      </c>
      <c r="I44" s="16">
        <f t="shared" si="3"/>
        <v>48</v>
      </c>
      <c r="J44" s="16">
        <f t="shared" si="3"/>
        <v>294</v>
      </c>
      <c r="K44" s="16">
        <f t="shared" si="3"/>
        <v>30</v>
      </c>
      <c r="L44" s="16"/>
      <c r="M44" s="16">
        <f>MAX(M4:M33)</f>
        <v>900</v>
      </c>
      <c r="N44" s="16">
        <f>MAX(N4:N33)</f>
        <v>0.3</v>
      </c>
      <c r="O44" s="16">
        <f>MAX(O4:O33)</f>
        <v>24.97</v>
      </c>
      <c r="P44" s="16">
        <f>MAX(P4:P33)</f>
        <v>1700000</v>
      </c>
      <c r="Q44" s="16"/>
    </row>
  </sheetData>
  <mergeCells count="12">
    <mergeCell ref="A40:B40"/>
    <mergeCell ref="C40:Q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T44"/>
  <sheetViews>
    <sheetView workbookViewId="0">
      <selection activeCell="A2" sqref="A1:A1048576"/>
    </sheetView>
  </sheetViews>
  <sheetFormatPr defaultRowHeight="14.4" x14ac:dyDescent="0.3"/>
  <cols>
    <col min="1" max="1" width="10.21875" customWidth="1"/>
    <col min="2" max="2" width="8.5546875" customWidth="1"/>
    <col min="3" max="3" width="7.5546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3.21875" customWidth="1"/>
    <col min="20" max="20" width="12" bestFit="1" customWidth="1"/>
    <col min="21" max="21" width="14.88671875" customWidth="1"/>
  </cols>
  <sheetData>
    <row r="1" spans="1:46" ht="69.75" customHeight="1" thickBot="1" x14ac:dyDescent="0.6">
      <c r="A1" s="71" t="s">
        <v>29</v>
      </c>
      <c r="B1" s="72"/>
      <c r="C1" s="72"/>
      <c r="D1" s="72"/>
      <c r="E1" s="72"/>
      <c r="F1" s="72"/>
      <c r="G1" s="72"/>
      <c r="H1" s="73"/>
      <c r="I1" s="73"/>
      <c r="J1" s="72"/>
      <c r="K1" s="72"/>
      <c r="L1" s="72"/>
      <c r="M1" s="72"/>
      <c r="N1" s="72"/>
      <c r="O1" s="72"/>
      <c r="P1" s="72"/>
      <c r="Q1" s="74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75" t="s">
        <v>0</v>
      </c>
      <c r="B2" s="77" t="s">
        <v>26</v>
      </c>
      <c r="C2" s="78"/>
      <c r="D2" s="79" t="s">
        <v>1</v>
      </c>
      <c r="E2" s="80"/>
      <c r="F2" s="81" t="s">
        <v>2</v>
      </c>
      <c r="G2" s="82"/>
      <c r="H2" s="83" t="s">
        <v>3</v>
      </c>
      <c r="I2" s="84"/>
      <c r="J2" s="85" t="s">
        <v>4</v>
      </c>
      <c r="K2" s="82"/>
      <c r="L2" s="86" t="s">
        <v>5</v>
      </c>
      <c r="M2" s="82"/>
      <c r="N2" s="2" t="s">
        <v>6</v>
      </c>
      <c r="O2" s="86" t="s">
        <v>7</v>
      </c>
      <c r="P2" s="87"/>
      <c r="Q2" s="88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89"/>
      <c r="B3" s="27" t="s">
        <v>9</v>
      </c>
      <c r="C3" s="28" t="s">
        <v>10</v>
      </c>
      <c r="D3" s="29" t="s">
        <v>11</v>
      </c>
      <c r="E3" s="29" t="s">
        <v>22</v>
      </c>
      <c r="F3" s="63" t="s">
        <v>12</v>
      </c>
      <c r="G3" s="64" t="s">
        <v>23</v>
      </c>
      <c r="H3" s="30" t="s">
        <v>13</v>
      </c>
      <c r="I3" s="30" t="s">
        <v>14</v>
      </c>
      <c r="J3" s="31" t="s">
        <v>15</v>
      </c>
      <c r="K3" s="31" t="s">
        <v>24</v>
      </c>
      <c r="L3" s="65" t="s">
        <v>16</v>
      </c>
      <c r="M3" s="32" t="s">
        <v>17</v>
      </c>
      <c r="N3" s="32" t="s">
        <v>18</v>
      </c>
      <c r="O3" s="32" t="s">
        <v>19</v>
      </c>
      <c r="P3" s="32" t="s">
        <v>20</v>
      </c>
      <c r="Q3" s="8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6">
        <v>44713</v>
      </c>
      <c r="B4" s="34">
        <f>C4*1000</f>
        <v>35700</v>
      </c>
      <c r="C4" s="47">
        <v>35.700000000000003</v>
      </c>
      <c r="D4" s="34">
        <v>7.34</v>
      </c>
      <c r="E4" s="34">
        <v>7.47</v>
      </c>
      <c r="F4" s="34">
        <v>162</v>
      </c>
      <c r="G4" s="34">
        <v>25</v>
      </c>
      <c r="H4" s="34">
        <v>356</v>
      </c>
      <c r="I4" s="34">
        <v>36</v>
      </c>
      <c r="J4" s="34">
        <v>310</v>
      </c>
      <c r="K4" s="34">
        <v>32</v>
      </c>
      <c r="L4" s="45" t="s">
        <v>37</v>
      </c>
      <c r="M4" s="34">
        <v>600</v>
      </c>
      <c r="N4" s="34">
        <v>0.3</v>
      </c>
      <c r="O4" s="34">
        <v>23.8</v>
      </c>
      <c r="P4" s="34">
        <v>1400000</v>
      </c>
      <c r="Q4" s="48"/>
    </row>
    <row r="5" spans="1:46" x14ac:dyDescent="0.3">
      <c r="A5" s="40">
        <v>44714</v>
      </c>
      <c r="B5" s="21">
        <f t="shared" ref="B5:B33" si="0">C5*1000</f>
        <v>36710</v>
      </c>
      <c r="C5" s="39">
        <v>36.71</v>
      </c>
      <c r="D5" s="21">
        <v>7.46</v>
      </c>
      <c r="E5" s="21">
        <v>7.51</v>
      </c>
      <c r="F5" s="21">
        <v>158</v>
      </c>
      <c r="G5" s="21">
        <v>26</v>
      </c>
      <c r="H5" s="21">
        <v>348</v>
      </c>
      <c r="I5" s="21">
        <v>40</v>
      </c>
      <c r="J5" s="21">
        <v>305</v>
      </c>
      <c r="K5" s="21">
        <v>36</v>
      </c>
      <c r="L5" s="21" t="s">
        <v>37</v>
      </c>
      <c r="M5" s="21">
        <v>500</v>
      </c>
      <c r="N5" s="21">
        <v>0.2</v>
      </c>
      <c r="O5" s="21">
        <v>22.4</v>
      </c>
      <c r="P5" s="21">
        <v>1600000</v>
      </c>
      <c r="Q5" s="18"/>
    </row>
    <row r="6" spans="1:46" x14ac:dyDescent="0.3">
      <c r="A6" s="40">
        <v>44715</v>
      </c>
      <c r="B6" s="21">
        <f t="shared" si="0"/>
        <v>33610</v>
      </c>
      <c r="C6" s="39">
        <v>33.61</v>
      </c>
      <c r="D6" s="21">
        <v>7.37</v>
      </c>
      <c r="E6" s="21">
        <v>7.53</v>
      </c>
      <c r="F6" s="21">
        <v>160</v>
      </c>
      <c r="G6" s="21">
        <v>24</v>
      </c>
      <c r="H6" s="21">
        <v>352</v>
      </c>
      <c r="I6" s="21">
        <v>44</v>
      </c>
      <c r="J6" s="21">
        <v>303</v>
      </c>
      <c r="K6" s="21">
        <v>41</v>
      </c>
      <c r="L6" s="21" t="s">
        <v>37</v>
      </c>
      <c r="M6" s="21">
        <v>700</v>
      </c>
      <c r="N6" s="21">
        <v>0.2</v>
      </c>
      <c r="O6" s="21">
        <v>24.6</v>
      </c>
      <c r="P6" s="21">
        <v>1300000</v>
      </c>
      <c r="Q6" s="18"/>
    </row>
    <row r="7" spans="1:46" x14ac:dyDescent="0.3">
      <c r="A7" s="40">
        <v>44716</v>
      </c>
      <c r="B7" s="21">
        <f t="shared" si="0"/>
        <v>39140</v>
      </c>
      <c r="C7" s="39">
        <v>39.14</v>
      </c>
      <c r="D7" s="21">
        <v>7.42</v>
      </c>
      <c r="E7" s="21">
        <v>7.64</v>
      </c>
      <c r="F7" s="21">
        <v>168</v>
      </c>
      <c r="G7" s="21">
        <v>28</v>
      </c>
      <c r="H7" s="21">
        <v>360</v>
      </c>
      <c r="I7" s="21">
        <v>40</v>
      </c>
      <c r="J7" s="21">
        <v>315</v>
      </c>
      <c r="K7" s="21">
        <v>38</v>
      </c>
      <c r="L7" s="21" t="s">
        <v>37</v>
      </c>
      <c r="M7" s="21">
        <v>500</v>
      </c>
      <c r="N7" s="21">
        <v>0.3</v>
      </c>
      <c r="O7" s="21">
        <v>24.2</v>
      </c>
      <c r="P7" s="21">
        <v>1100000</v>
      </c>
      <c r="Q7" s="18"/>
    </row>
    <row r="8" spans="1:46" x14ac:dyDescent="0.3">
      <c r="A8" s="40">
        <v>44717</v>
      </c>
      <c r="B8" s="21">
        <f t="shared" si="0"/>
        <v>40010</v>
      </c>
      <c r="C8" s="39">
        <v>40.01</v>
      </c>
      <c r="D8" s="39">
        <v>7.5</v>
      </c>
      <c r="E8" s="21">
        <v>7.58</v>
      </c>
      <c r="F8" s="21">
        <v>174</v>
      </c>
      <c r="G8" s="21">
        <v>29</v>
      </c>
      <c r="H8" s="21">
        <v>364</v>
      </c>
      <c r="I8" s="21">
        <v>36</v>
      </c>
      <c r="J8" s="21">
        <v>310</v>
      </c>
      <c r="K8" s="21">
        <v>35</v>
      </c>
      <c r="L8" s="21" t="s">
        <v>37</v>
      </c>
      <c r="M8" s="21">
        <v>800</v>
      </c>
      <c r="N8" s="21">
        <v>0.2</v>
      </c>
      <c r="O8" s="21">
        <v>21.3</v>
      </c>
      <c r="P8" s="21">
        <v>1700000</v>
      </c>
      <c r="Q8" s="18"/>
    </row>
    <row r="9" spans="1:46" x14ac:dyDescent="0.3">
      <c r="A9" s="40">
        <v>44718</v>
      </c>
      <c r="B9" s="21">
        <f t="shared" si="0"/>
        <v>42060</v>
      </c>
      <c r="C9" s="39">
        <v>42.06</v>
      </c>
      <c r="D9" s="21">
        <v>7.51</v>
      </c>
      <c r="E9" s="21">
        <v>7.62</v>
      </c>
      <c r="F9" s="21">
        <v>165</v>
      </c>
      <c r="G9" s="21">
        <v>32</v>
      </c>
      <c r="H9" s="21">
        <v>368</v>
      </c>
      <c r="I9" s="21">
        <v>44</v>
      </c>
      <c r="J9" s="21">
        <v>298</v>
      </c>
      <c r="K9" s="21">
        <v>48</v>
      </c>
      <c r="L9" s="21" t="s">
        <v>37</v>
      </c>
      <c r="M9" s="21">
        <v>700</v>
      </c>
      <c r="N9" s="21">
        <v>0.3</v>
      </c>
      <c r="O9" s="21">
        <v>22.7</v>
      </c>
      <c r="P9" s="21">
        <v>1600000</v>
      </c>
      <c r="Q9" s="18"/>
    </row>
    <row r="10" spans="1:46" x14ac:dyDescent="0.3">
      <c r="A10" s="40">
        <v>44719</v>
      </c>
      <c r="B10" s="21">
        <f t="shared" si="0"/>
        <v>40110</v>
      </c>
      <c r="C10" s="39">
        <v>40.11</v>
      </c>
      <c r="D10" s="21">
        <v>7.56</v>
      </c>
      <c r="E10" s="21">
        <v>7.68</v>
      </c>
      <c r="F10" s="21">
        <v>167</v>
      </c>
      <c r="G10" s="21">
        <v>28</v>
      </c>
      <c r="H10" s="21">
        <v>364</v>
      </c>
      <c r="I10" s="21">
        <v>48</v>
      </c>
      <c r="J10" s="21">
        <v>323</v>
      </c>
      <c r="K10" s="21">
        <v>46</v>
      </c>
      <c r="L10" s="21" t="s">
        <v>37</v>
      </c>
      <c r="M10" s="21">
        <v>600</v>
      </c>
      <c r="N10" s="21">
        <v>0.3</v>
      </c>
      <c r="O10" s="21">
        <v>23.5</v>
      </c>
      <c r="P10" s="21">
        <v>1400000</v>
      </c>
      <c r="Q10" s="18"/>
    </row>
    <row r="11" spans="1:46" x14ac:dyDescent="0.3">
      <c r="A11" s="40">
        <v>44720</v>
      </c>
      <c r="B11" s="21">
        <f t="shared" si="0"/>
        <v>41500</v>
      </c>
      <c r="C11" s="39">
        <v>41.5</v>
      </c>
      <c r="D11" s="21">
        <v>7.49</v>
      </c>
      <c r="E11" s="21">
        <v>7.58</v>
      </c>
      <c r="F11" s="21">
        <v>164</v>
      </c>
      <c r="G11" s="21">
        <v>29</v>
      </c>
      <c r="H11" s="21">
        <v>356</v>
      </c>
      <c r="I11" s="21">
        <v>48</v>
      </c>
      <c r="J11" s="21">
        <v>306</v>
      </c>
      <c r="K11" s="21">
        <v>49</v>
      </c>
      <c r="L11" s="21" t="s">
        <v>37</v>
      </c>
      <c r="M11" s="21">
        <v>800</v>
      </c>
      <c r="N11" s="21">
        <v>0.2</v>
      </c>
      <c r="O11" s="21">
        <v>22.1</v>
      </c>
      <c r="P11" s="21">
        <v>1600000</v>
      </c>
      <c r="Q11" s="18"/>
    </row>
    <row r="12" spans="1:46" x14ac:dyDescent="0.3">
      <c r="A12" s="40">
        <v>44721</v>
      </c>
      <c r="B12" s="21">
        <f t="shared" si="0"/>
        <v>36720</v>
      </c>
      <c r="C12" s="39">
        <v>36.72</v>
      </c>
      <c r="D12" s="21">
        <v>7.39</v>
      </c>
      <c r="E12" s="39">
        <v>7.4</v>
      </c>
      <c r="F12" s="21">
        <v>159</v>
      </c>
      <c r="G12" s="21">
        <v>24</v>
      </c>
      <c r="H12" s="21">
        <v>348</v>
      </c>
      <c r="I12" s="21">
        <v>40</v>
      </c>
      <c r="J12" s="21">
        <v>294</v>
      </c>
      <c r="K12" s="21">
        <v>41</v>
      </c>
      <c r="L12" s="21" t="s">
        <v>37</v>
      </c>
      <c r="M12" s="21">
        <v>500</v>
      </c>
      <c r="N12" s="21">
        <v>0.2</v>
      </c>
      <c r="O12" s="21">
        <v>23.9</v>
      </c>
      <c r="P12" s="21">
        <v>1200000</v>
      </c>
      <c r="Q12" s="18"/>
    </row>
    <row r="13" spans="1:46" x14ac:dyDescent="0.3">
      <c r="A13" s="40">
        <v>44722</v>
      </c>
      <c r="B13" s="21">
        <f t="shared" si="0"/>
        <v>35800</v>
      </c>
      <c r="C13" s="39">
        <v>35.799999999999997</v>
      </c>
      <c r="D13" s="21">
        <v>7.56</v>
      </c>
      <c r="E13" s="21">
        <v>7.65</v>
      </c>
      <c r="F13" s="21">
        <v>165</v>
      </c>
      <c r="G13" s="21">
        <v>25</v>
      </c>
      <c r="H13" s="21">
        <v>356</v>
      </c>
      <c r="I13" s="21">
        <v>36</v>
      </c>
      <c r="J13" s="21">
        <v>321</v>
      </c>
      <c r="K13" s="21">
        <v>38</v>
      </c>
      <c r="L13" s="21" t="s">
        <v>37</v>
      </c>
      <c r="M13" s="21">
        <v>400</v>
      </c>
      <c r="N13" s="21">
        <v>0.2</v>
      </c>
      <c r="O13" s="21">
        <v>24.2</v>
      </c>
      <c r="P13" s="21">
        <v>1300000</v>
      </c>
      <c r="Q13" s="18"/>
    </row>
    <row r="14" spans="1:46" x14ac:dyDescent="0.3">
      <c r="A14" s="40">
        <v>44723</v>
      </c>
      <c r="B14" s="21">
        <f t="shared" si="0"/>
        <v>39150</v>
      </c>
      <c r="C14" s="39">
        <v>39.15</v>
      </c>
      <c r="D14" s="21">
        <v>7.48</v>
      </c>
      <c r="E14" s="21">
        <v>7.52</v>
      </c>
      <c r="F14" s="21">
        <v>157</v>
      </c>
      <c r="G14" s="21">
        <v>27</v>
      </c>
      <c r="H14" s="21">
        <v>364</v>
      </c>
      <c r="I14" s="21">
        <v>44</v>
      </c>
      <c r="J14" s="21">
        <v>318</v>
      </c>
      <c r="K14" s="21">
        <v>42</v>
      </c>
      <c r="L14" s="21" t="s">
        <v>37</v>
      </c>
      <c r="M14" s="21">
        <v>600</v>
      </c>
      <c r="N14" s="21">
        <v>0.3</v>
      </c>
      <c r="O14" s="21">
        <v>23.6</v>
      </c>
      <c r="P14" s="21">
        <v>1400000</v>
      </c>
      <c r="Q14" s="18"/>
    </row>
    <row r="15" spans="1:46" x14ac:dyDescent="0.3">
      <c r="A15" s="40">
        <v>44724</v>
      </c>
      <c r="B15" s="21">
        <f t="shared" si="0"/>
        <v>41280</v>
      </c>
      <c r="C15" s="39">
        <v>41.28</v>
      </c>
      <c r="D15" s="21">
        <v>7.49</v>
      </c>
      <c r="E15" s="21">
        <v>7.58</v>
      </c>
      <c r="F15" s="21">
        <v>159</v>
      </c>
      <c r="G15" s="21">
        <v>28</v>
      </c>
      <c r="H15" s="21">
        <v>360</v>
      </c>
      <c r="I15" s="21">
        <v>48</v>
      </c>
      <c r="J15" s="21">
        <v>334</v>
      </c>
      <c r="K15" s="21">
        <v>46</v>
      </c>
      <c r="L15" s="21" t="s">
        <v>37</v>
      </c>
      <c r="M15" s="21">
        <v>500</v>
      </c>
      <c r="N15" s="21">
        <v>0.2</v>
      </c>
      <c r="O15" s="61">
        <v>24</v>
      </c>
      <c r="P15" s="21">
        <v>1700000</v>
      </c>
      <c r="Q15" s="18"/>
    </row>
    <row r="16" spans="1:46" x14ac:dyDescent="0.3">
      <c r="A16" s="40">
        <v>44725</v>
      </c>
      <c r="B16" s="21">
        <f t="shared" si="0"/>
        <v>40750</v>
      </c>
      <c r="C16" s="39">
        <v>40.75</v>
      </c>
      <c r="D16" s="39">
        <v>7.3</v>
      </c>
      <c r="E16" s="21">
        <v>7.55</v>
      </c>
      <c r="F16" s="21">
        <v>153</v>
      </c>
      <c r="G16" s="21">
        <v>26</v>
      </c>
      <c r="H16" s="21">
        <v>356</v>
      </c>
      <c r="I16" s="21">
        <v>40</v>
      </c>
      <c r="J16" s="21">
        <v>313</v>
      </c>
      <c r="K16" s="21">
        <v>40</v>
      </c>
      <c r="L16" s="21" t="s">
        <v>37</v>
      </c>
      <c r="M16" s="21">
        <v>800</v>
      </c>
      <c r="N16" s="21">
        <v>0.3</v>
      </c>
      <c r="O16" s="21">
        <v>22.5</v>
      </c>
      <c r="P16" s="21">
        <v>1300000</v>
      </c>
      <c r="Q16" s="18"/>
    </row>
    <row r="17" spans="1:20" x14ac:dyDescent="0.3">
      <c r="A17" s="40">
        <v>44726</v>
      </c>
      <c r="B17" s="21">
        <f t="shared" si="0"/>
        <v>40820</v>
      </c>
      <c r="C17" s="39">
        <v>40.82</v>
      </c>
      <c r="D17" s="21">
        <v>7.34</v>
      </c>
      <c r="E17" s="21">
        <v>7.48</v>
      </c>
      <c r="F17" s="21">
        <v>156</v>
      </c>
      <c r="G17" s="21">
        <v>27</v>
      </c>
      <c r="H17" s="21">
        <v>364</v>
      </c>
      <c r="I17" s="21">
        <v>40</v>
      </c>
      <c r="J17" s="21">
        <v>311</v>
      </c>
      <c r="K17" s="21">
        <v>38</v>
      </c>
      <c r="L17" s="21" t="s">
        <v>37</v>
      </c>
      <c r="M17" s="21">
        <v>700</v>
      </c>
      <c r="N17" s="21">
        <v>0.2</v>
      </c>
      <c r="O17" s="21">
        <v>23.2</v>
      </c>
      <c r="P17" s="21">
        <v>1200000</v>
      </c>
      <c r="Q17" s="18"/>
    </row>
    <row r="18" spans="1:20" x14ac:dyDescent="0.3">
      <c r="A18" s="40">
        <v>44727</v>
      </c>
      <c r="B18" s="21">
        <f t="shared" si="0"/>
        <v>40390</v>
      </c>
      <c r="C18" s="62">
        <v>40.39</v>
      </c>
      <c r="D18" s="38">
        <v>7.31</v>
      </c>
      <c r="E18" s="38">
        <v>7.62</v>
      </c>
      <c r="F18" s="38">
        <v>153</v>
      </c>
      <c r="G18" s="38">
        <v>25</v>
      </c>
      <c r="H18" s="38">
        <v>352</v>
      </c>
      <c r="I18" s="38">
        <v>44</v>
      </c>
      <c r="J18" s="38">
        <v>308</v>
      </c>
      <c r="K18" s="38">
        <v>42</v>
      </c>
      <c r="L18" s="38" t="s">
        <v>37</v>
      </c>
      <c r="M18" s="38">
        <v>600</v>
      </c>
      <c r="N18" s="38">
        <v>0.3</v>
      </c>
      <c r="O18" s="38">
        <v>22.9</v>
      </c>
      <c r="P18" s="38">
        <v>1400000</v>
      </c>
      <c r="Q18" s="18"/>
    </row>
    <row r="19" spans="1:20" x14ac:dyDescent="0.3">
      <c r="A19" s="40">
        <v>44728</v>
      </c>
      <c r="B19" s="21">
        <f t="shared" si="0"/>
        <v>35580</v>
      </c>
      <c r="C19" s="21">
        <v>35.58</v>
      </c>
      <c r="D19" s="21">
        <v>7.25</v>
      </c>
      <c r="E19" s="21">
        <v>7.64</v>
      </c>
      <c r="F19" s="21">
        <v>159</v>
      </c>
      <c r="G19" s="21">
        <v>23</v>
      </c>
      <c r="H19" s="21">
        <v>364</v>
      </c>
      <c r="I19" s="21">
        <v>36</v>
      </c>
      <c r="J19" s="21">
        <v>316</v>
      </c>
      <c r="K19" s="21">
        <v>34</v>
      </c>
      <c r="L19" s="21" t="s">
        <v>37</v>
      </c>
      <c r="M19" s="21">
        <v>400</v>
      </c>
      <c r="N19" s="21">
        <v>0.3</v>
      </c>
      <c r="O19" s="21">
        <v>22.4</v>
      </c>
      <c r="P19" s="21">
        <v>1200000</v>
      </c>
      <c r="Q19" s="18"/>
    </row>
    <row r="20" spans="1:20" x14ac:dyDescent="0.3">
      <c r="A20" s="40">
        <v>44729</v>
      </c>
      <c r="B20" s="21">
        <f t="shared" si="0"/>
        <v>38520</v>
      </c>
      <c r="C20" s="21">
        <v>38.520000000000003</v>
      </c>
      <c r="D20" s="21">
        <v>7.37</v>
      </c>
      <c r="E20" s="21">
        <v>7.59</v>
      </c>
      <c r="F20" s="21">
        <v>171</v>
      </c>
      <c r="G20" s="21">
        <v>26</v>
      </c>
      <c r="H20" s="21">
        <v>360</v>
      </c>
      <c r="I20" s="21">
        <v>40</v>
      </c>
      <c r="J20" s="21">
        <v>296</v>
      </c>
      <c r="K20" s="21">
        <v>39</v>
      </c>
      <c r="L20" s="21" t="s">
        <v>37</v>
      </c>
      <c r="M20" s="21">
        <v>500</v>
      </c>
      <c r="N20" s="21">
        <v>0.2</v>
      </c>
      <c r="O20" s="21">
        <v>23.4</v>
      </c>
      <c r="P20" s="21">
        <v>1100000</v>
      </c>
      <c r="Q20" s="18"/>
    </row>
    <row r="21" spans="1:20" x14ac:dyDescent="0.3">
      <c r="A21" s="40">
        <v>44730</v>
      </c>
      <c r="B21" s="21">
        <f t="shared" si="0"/>
        <v>40050</v>
      </c>
      <c r="C21" s="21">
        <v>40.049999999999997</v>
      </c>
      <c r="D21" s="39">
        <v>7.3</v>
      </c>
      <c r="E21" s="21">
        <v>7.56</v>
      </c>
      <c r="F21" s="21">
        <v>165</v>
      </c>
      <c r="G21" s="21">
        <v>26</v>
      </c>
      <c r="H21" s="21">
        <v>368</v>
      </c>
      <c r="I21" s="21">
        <v>36</v>
      </c>
      <c r="J21" s="21">
        <v>304</v>
      </c>
      <c r="K21" s="21">
        <v>32</v>
      </c>
      <c r="L21" s="21" t="s">
        <v>37</v>
      </c>
      <c r="M21" s="21">
        <v>600</v>
      </c>
      <c r="N21" s="21">
        <v>0.2</v>
      </c>
      <c r="O21" s="21">
        <v>23.1</v>
      </c>
      <c r="P21" s="21">
        <v>1400000</v>
      </c>
      <c r="Q21" s="18"/>
    </row>
    <row r="22" spans="1:20" x14ac:dyDescent="0.3">
      <c r="A22" s="40">
        <v>44731</v>
      </c>
      <c r="B22" s="21">
        <f t="shared" si="0"/>
        <v>36230</v>
      </c>
      <c r="C22" s="21">
        <v>36.229999999999997</v>
      </c>
      <c r="D22" s="39">
        <v>7.34</v>
      </c>
      <c r="E22" s="21">
        <v>7.63</v>
      </c>
      <c r="F22" s="21">
        <v>153</v>
      </c>
      <c r="G22" s="21">
        <v>23</v>
      </c>
      <c r="H22" s="21">
        <v>344</v>
      </c>
      <c r="I22" s="21">
        <v>32</v>
      </c>
      <c r="J22" s="21">
        <v>318</v>
      </c>
      <c r="K22" s="21">
        <v>37</v>
      </c>
      <c r="L22" s="21" t="s">
        <v>37</v>
      </c>
      <c r="M22" s="21">
        <v>700</v>
      </c>
      <c r="N22" s="21">
        <v>0.3</v>
      </c>
      <c r="O22" s="21">
        <v>23.8</v>
      </c>
      <c r="P22" s="21">
        <v>1300000</v>
      </c>
      <c r="Q22" s="18"/>
    </row>
    <row r="23" spans="1:20" x14ac:dyDescent="0.3">
      <c r="A23" s="40">
        <v>44732</v>
      </c>
      <c r="B23" s="21">
        <f t="shared" si="0"/>
        <v>40460</v>
      </c>
      <c r="C23" s="21">
        <v>40.46</v>
      </c>
      <c r="D23" s="39">
        <v>7.42</v>
      </c>
      <c r="E23" s="21">
        <v>7.61</v>
      </c>
      <c r="F23" s="21">
        <v>159</v>
      </c>
      <c r="G23" s="21">
        <v>25</v>
      </c>
      <c r="H23" s="21">
        <v>360</v>
      </c>
      <c r="I23" s="21">
        <v>44</v>
      </c>
      <c r="J23" s="21">
        <v>301</v>
      </c>
      <c r="K23" s="21">
        <v>40</v>
      </c>
      <c r="L23" s="21" t="s">
        <v>37</v>
      </c>
      <c r="M23" s="21">
        <v>500</v>
      </c>
      <c r="N23" s="21">
        <v>0.2</v>
      </c>
      <c r="O23" s="21">
        <v>24.3</v>
      </c>
      <c r="P23" s="21">
        <v>1700000</v>
      </c>
      <c r="Q23" s="18"/>
    </row>
    <row r="24" spans="1:20" x14ac:dyDescent="0.3">
      <c r="A24" s="40">
        <v>44733</v>
      </c>
      <c r="B24" s="21">
        <f t="shared" si="0"/>
        <v>35010</v>
      </c>
      <c r="C24" s="21">
        <v>35.01</v>
      </c>
      <c r="D24" s="39">
        <v>7.17</v>
      </c>
      <c r="E24" s="21">
        <v>7.26</v>
      </c>
      <c r="F24" s="21">
        <v>156</v>
      </c>
      <c r="G24" s="21">
        <v>22</v>
      </c>
      <c r="H24" s="21">
        <v>348</v>
      </c>
      <c r="I24" s="21">
        <v>40</v>
      </c>
      <c r="J24" s="21">
        <v>307</v>
      </c>
      <c r="K24" s="21">
        <v>35</v>
      </c>
      <c r="L24" s="21" t="s">
        <v>37</v>
      </c>
      <c r="M24" s="21">
        <v>400</v>
      </c>
      <c r="N24" s="21">
        <v>0.3</v>
      </c>
      <c r="O24" s="21">
        <v>23.9</v>
      </c>
      <c r="P24" s="21">
        <v>1200000</v>
      </c>
      <c r="Q24" s="18"/>
    </row>
    <row r="25" spans="1:20" x14ac:dyDescent="0.3">
      <c r="A25" s="40">
        <v>44734</v>
      </c>
      <c r="B25" s="21">
        <f t="shared" si="0"/>
        <v>35600</v>
      </c>
      <c r="C25" s="39">
        <v>35.6</v>
      </c>
      <c r="D25" s="39">
        <v>7.28</v>
      </c>
      <c r="E25" s="21">
        <v>7.42</v>
      </c>
      <c r="F25" s="21">
        <v>157</v>
      </c>
      <c r="G25" s="21">
        <v>24</v>
      </c>
      <c r="H25" s="21">
        <v>340</v>
      </c>
      <c r="I25" s="21">
        <v>36</v>
      </c>
      <c r="J25" s="21">
        <v>284</v>
      </c>
      <c r="K25" s="21">
        <v>42</v>
      </c>
      <c r="L25" s="21" t="s">
        <v>37</v>
      </c>
      <c r="M25" s="21">
        <v>500</v>
      </c>
      <c r="N25" s="21">
        <v>0.3</v>
      </c>
      <c r="O25" s="21">
        <v>26.5</v>
      </c>
      <c r="P25" s="21">
        <v>1100000</v>
      </c>
      <c r="Q25" s="18"/>
      <c r="T25" t="s">
        <v>38</v>
      </c>
    </row>
    <row r="26" spans="1:20" x14ac:dyDescent="0.3">
      <c r="A26" s="40">
        <v>44735</v>
      </c>
      <c r="B26" s="21">
        <f t="shared" si="0"/>
        <v>37830</v>
      </c>
      <c r="C26" s="21">
        <v>37.83</v>
      </c>
      <c r="D26" s="39">
        <v>7.3</v>
      </c>
      <c r="E26" s="21">
        <v>7.39</v>
      </c>
      <c r="F26" s="21">
        <v>159</v>
      </c>
      <c r="G26" s="21">
        <v>27</v>
      </c>
      <c r="H26" s="21">
        <v>352</v>
      </c>
      <c r="I26" s="21">
        <v>40</v>
      </c>
      <c r="J26" s="21">
        <v>278</v>
      </c>
      <c r="K26" s="21">
        <v>36</v>
      </c>
      <c r="L26" s="21" t="s">
        <v>37</v>
      </c>
      <c r="M26" s="21">
        <v>600</v>
      </c>
      <c r="N26" s="21">
        <v>0.2</v>
      </c>
      <c r="O26" s="21">
        <v>24.8</v>
      </c>
      <c r="P26" s="21">
        <v>1700000</v>
      </c>
      <c r="Q26" s="41"/>
    </row>
    <row r="27" spans="1:20" x14ac:dyDescent="0.3">
      <c r="A27" s="40">
        <v>44736</v>
      </c>
      <c r="B27" s="21">
        <f t="shared" si="0"/>
        <v>34130</v>
      </c>
      <c r="C27" s="21">
        <v>34.130000000000003</v>
      </c>
      <c r="D27" s="39">
        <v>7.31</v>
      </c>
      <c r="E27" s="21">
        <v>7.35</v>
      </c>
      <c r="F27" s="21">
        <v>162</v>
      </c>
      <c r="G27" s="21">
        <v>26</v>
      </c>
      <c r="H27" s="21">
        <v>344</v>
      </c>
      <c r="I27" s="21">
        <v>32</v>
      </c>
      <c r="J27" s="21">
        <v>298</v>
      </c>
      <c r="K27" s="21">
        <v>35</v>
      </c>
      <c r="L27" s="21" t="s">
        <v>37</v>
      </c>
      <c r="M27" s="21">
        <v>400</v>
      </c>
      <c r="N27" s="21">
        <v>0.2</v>
      </c>
      <c r="O27" s="21">
        <v>22.9</v>
      </c>
      <c r="P27" s="21">
        <v>1400000</v>
      </c>
      <c r="Q27" s="41"/>
    </row>
    <row r="28" spans="1:20" x14ac:dyDescent="0.3">
      <c r="A28" s="40">
        <v>44737</v>
      </c>
      <c r="B28" s="21">
        <f t="shared" si="0"/>
        <v>40340</v>
      </c>
      <c r="C28" s="21">
        <v>40.340000000000003</v>
      </c>
      <c r="D28" s="39">
        <v>7.28</v>
      </c>
      <c r="E28" s="21">
        <v>7.55</v>
      </c>
      <c r="F28" s="21">
        <v>158</v>
      </c>
      <c r="G28" s="21">
        <v>27</v>
      </c>
      <c r="H28" s="21">
        <v>356</v>
      </c>
      <c r="I28" s="21">
        <v>44</v>
      </c>
      <c r="J28" s="21">
        <v>310</v>
      </c>
      <c r="K28" s="21">
        <v>38</v>
      </c>
      <c r="L28" s="38" t="s">
        <v>37</v>
      </c>
      <c r="M28" s="21">
        <v>500</v>
      </c>
      <c r="N28" s="21">
        <v>0.2</v>
      </c>
      <c r="O28" s="21">
        <v>23.2</v>
      </c>
      <c r="P28" s="21">
        <v>1300000</v>
      </c>
      <c r="Q28" s="41"/>
    </row>
    <row r="29" spans="1:20" x14ac:dyDescent="0.3">
      <c r="A29" s="40">
        <v>44738</v>
      </c>
      <c r="B29" s="21">
        <f t="shared" si="0"/>
        <v>42140</v>
      </c>
      <c r="C29" s="21">
        <v>42.14</v>
      </c>
      <c r="D29" s="21">
        <v>7.59</v>
      </c>
      <c r="E29" s="21">
        <v>7.71</v>
      </c>
      <c r="F29" s="21">
        <v>153</v>
      </c>
      <c r="G29" s="21">
        <v>29</v>
      </c>
      <c r="H29" s="21">
        <v>352</v>
      </c>
      <c r="I29" s="21">
        <v>48</v>
      </c>
      <c r="J29" s="21">
        <v>306</v>
      </c>
      <c r="K29" s="21">
        <v>44</v>
      </c>
      <c r="L29" s="21" t="s">
        <v>37</v>
      </c>
      <c r="M29" s="21">
        <v>700</v>
      </c>
      <c r="N29" s="21">
        <v>0.3</v>
      </c>
      <c r="O29" s="21">
        <v>23.8</v>
      </c>
      <c r="P29" s="21">
        <v>1700000</v>
      </c>
      <c r="Q29" s="41"/>
    </row>
    <row r="30" spans="1:20" x14ac:dyDescent="0.3">
      <c r="A30" s="40">
        <v>44739</v>
      </c>
      <c r="B30" s="21">
        <f t="shared" si="0"/>
        <v>44230</v>
      </c>
      <c r="C30" s="21">
        <v>44.23</v>
      </c>
      <c r="D30" s="21">
        <v>7.21</v>
      </c>
      <c r="E30" s="21">
        <v>7.31</v>
      </c>
      <c r="F30" s="21">
        <v>149</v>
      </c>
      <c r="G30" s="21">
        <v>32</v>
      </c>
      <c r="H30" s="21">
        <v>356</v>
      </c>
      <c r="I30" s="21">
        <v>52</v>
      </c>
      <c r="J30" s="21">
        <v>309</v>
      </c>
      <c r="K30" s="21">
        <v>48</v>
      </c>
      <c r="L30" s="21" t="s">
        <v>37</v>
      </c>
      <c r="M30" s="21">
        <v>700</v>
      </c>
      <c r="N30" s="21">
        <v>0.2</v>
      </c>
      <c r="O30" s="21">
        <v>22.7</v>
      </c>
      <c r="P30" s="21">
        <v>1400000</v>
      </c>
      <c r="Q30" s="41"/>
    </row>
    <row r="31" spans="1:20" x14ac:dyDescent="0.3">
      <c r="A31" s="40">
        <v>44740</v>
      </c>
      <c r="B31" s="21">
        <f t="shared" si="0"/>
        <v>44880</v>
      </c>
      <c r="C31" s="21">
        <v>44.88</v>
      </c>
      <c r="D31" s="21">
        <v>7.41</v>
      </c>
      <c r="E31" s="21">
        <v>7.54</v>
      </c>
      <c r="F31" s="21">
        <v>153</v>
      </c>
      <c r="G31" s="21">
        <v>34</v>
      </c>
      <c r="H31" s="21">
        <v>364</v>
      </c>
      <c r="I31" s="21">
        <v>56</v>
      </c>
      <c r="J31" s="21">
        <v>322</v>
      </c>
      <c r="K31" s="21">
        <v>49</v>
      </c>
      <c r="L31" s="21" t="s">
        <v>37</v>
      </c>
      <c r="M31" s="21">
        <v>800</v>
      </c>
      <c r="N31" s="21">
        <v>0.2</v>
      </c>
      <c r="O31" s="21">
        <v>23.8</v>
      </c>
      <c r="P31" s="21">
        <v>1600000</v>
      </c>
      <c r="Q31" s="41"/>
    </row>
    <row r="32" spans="1:20" x14ac:dyDescent="0.3">
      <c r="A32" s="40">
        <v>44741</v>
      </c>
      <c r="B32" s="21">
        <f t="shared" si="0"/>
        <v>45390</v>
      </c>
      <c r="C32" s="21">
        <v>45.39</v>
      </c>
      <c r="D32" s="21">
        <v>7.32</v>
      </c>
      <c r="E32" s="21">
        <v>7.53</v>
      </c>
      <c r="F32" s="21">
        <v>152</v>
      </c>
      <c r="G32" s="21">
        <v>35</v>
      </c>
      <c r="H32" s="21">
        <v>360</v>
      </c>
      <c r="I32" s="21">
        <v>52</v>
      </c>
      <c r="J32" s="21">
        <v>310</v>
      </c>
      <c r="K32" s="21">
        <v>48</v>
      </c>
      <c r="L32" s="21" t="s">
        <v>37</v>
      </c>
      <c r="M32" s="21">
        <v>700</v>
      </c>
      <c r="N32" s="21">
        <v>0.3</v>
      </c>
      <c r="O32" s="21">
        <v>22.4</v>
      </c>
      <c r="P32" s="21">
        <v>1300000</v>
      </c>
      <c r="Q32" s="41"/>
    </row>
    <row r="33" spans="1:17" ht="15" thickBot="1" x14ac:dyDescent="0.35">
      <c r="A33" s="49">
        <v>44742</v>
      </c>
      <c r="B33" s="50">
        <f t="shared" si="0"/>
        <v>40160</v>
      </c>
      <c r="C33" s="50">
        <v>40.159999999999997</v>
      </c>
      <c r="D33" s="50">
        <v>7.46</v>
      </c>
      <c r="E33" s="67">
        <v>7.6</v>
      </c>
      <c r="F33" s="50">
        <v>153</v>
      </c>
      <c r="G33" s="50">
        <v>30</v>
      </c>
      <c r="H33" s="50">
        <v>352</v>
      </c>
      <c r="I33" s="50">
        <v>48</v>
      </c>
      <c r="J33" s="50">
        <v>314</v>
      </c>
      <c r="K33" s="50">
        <v>46</v>
      </c>
      <c r="L33" s="66" t="s">
        <v>37</v>
      </c>
      <c r="M33" s="50">
        <v>600</v>
      </c>
      <c r="N33" s="50">
        <v>0.2</v>
      </c>
      <c r="O33" s="50">
        <v>24.1</v>
      </c>
      <c r="P33" s="50">
        <v>1700000</v>
      </c>
      <c r="Q33" s="51"/>
    </row>
    <row r="34" spans="1:17" ht="15" thickBot="1" x14ac:dyDescent="0.35">
      <c r="A34" s="11" t="s">
        <v>32</v>
      </c>
      <c r="B34" s="19">
        <f t="shared" ref="B34:K34" si="1">AVERAGE(B4:B33)</f>
        <v>39143.333333333336</v>
      </c>
      <c r="C34" s="19">
        <f t="shared" si="1"/>
        <v>39.143333333333345</v>
      </c>
      <c r="D34" s="19">
        <f t="shared" si="1"/>
        <v>7.3843333333333341</v>
      </c>
      <c r="E34" s="19">
        <f t="shared" si="1"/>
        <v>7.5366666666666662</v>
      </c>
      <c r="F34" s="19">
        <f t="shared" si="1"/>
        <v>159.30000000000001</v>
      </c>
      <c r="G34" s="19">
        <f t="shared" si="1"/>
        <v>27.066666666666666</v>
      </c>
      <c r="H34" s="19">
        <f t="shared" si="1"/>
        <v>356.26666666666665</v>
      </c>
      <c r="I34" s="19">
        <f t="shared" si="1"/>
        <v>42.133333333333333</v>
      </c>
      <c r="J34" s="19">
        <f t="shared" si="1"/>
        <v>308.06666666666666</v>
      </c>
      <c r="K34" s="19">
        <f t="shared" si="1"/>
        <v>40.5</v>
      </c>
      <c r="L34" s="19" t="s">
        <v>37</v>
      </c>
      <c r="M34" s="19">
        <f>AVERAGE(M4:M33)</f>
        <v>596.66666666666663</v>
      </c>
      <c r="N34" s="19">
        <f>AVERAGE(N4:N33)</f>
        <v>0.24333333333333335</v>
      </c>
      <c r="O34" s="19">
        <f>AVERAGE(O4:O33)</f>
        <v>23.466666666666661</v>
      </c>
      <c r="P34" s="19">
        <f>AVERAGE(P4:P33)</f>
        <v>1410000</v>
      </c>
      <c r="Q34" s="37"/>
    </row>
    <row r="35" spans="1:17" x14ac:dyDescent="0.3">
      <c r="C35" s="16">
        <f>SUM(C4:C33)</f>
        <v>1174.3000000000004</v>
      </c>
    </row>
    <row r="40" spans="1:17" ht="40.799999999999997" customHeight="1" x14ac:dyDescent="0.3">
      <c r="A40" s="69" t="s">
        <v>33</v>
      </c>
      <c r="B40" s="69"/>
      <c r="C40" s="69" t="s">
        <v>34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</row>
    <row r="42" spans="1:17" x14ac:dyDescent="0.3">
      <c r="A42" s="15" t="s">
        <v>35</v>
      </c>
      <c r="B42" s="16">
        <f t="shared" ref="B42:K42" si="2">MIN(B4:B33)</f>
        <v>33610</v>
      </c>
      <c r="C42" s="16">
        <f t="shared" si="2"/>
        <v>33.61</v>
      </c>
      <c r="D42" s="16">
        <f t="shared" si="2"/>
        <v>7.17</v>
      </c>
      <c r="E42" s="16">
        <f t="shared" si="2"/>
        <v>7.26</v>
      </c>
      <c r="F42" s="16">
        <f t="shared" si="2"/>
        <v>149</v>
      </c>
      <c r="G42" s="16">
        <f t="shared" si="2"/>
        <v>22</v>
      </c>
      <c r="H42" s="16">
        <f t="shared" si="2"/>
        <v>340</v>
      </c>
      <c r="I42" s="16">
        <f t="shared" si="2"/>
        <v>32</v>
      </c>
      <c r="J42" s="16">
        <f t="shared" si="2"/>
        <v>278</v>
      </c>
      <c r="K42" s="16">
        <f t="shared" si="2"/>
        <v>32</v>
      </c>
      <c r="L42" s="16"/>
      <c r="M42" s="16">
        <f>MIN(M4:M33)</f>
        <v>400</v>
      </c>
      <c r="N42" s="16">
        <f>MIN(N4:N33)</f>
        <v>0.2</v>
      </c>
      <c r="O42" s="16">
        <f>MIN(O4:O33)</f>
        <v>21.3</v>
      </c>
      <c r="P42" s="16">
        <f>MIN(P4:P33)</f>
        <v>1100000</v>
      </c>
      <c r="Q42" s="16"/>
    </row>
    <row r="43" spans="1:17" x14ac:dyDescent="0.3">
      <c r="A43" s="15"/>
    </row>
    <row r="44" spans="1:17" x14ac:dyDescent="0.3">
      <c r="A44" s="15" t="s">
        <v>36</v>
      </c>
      <c r="B44" s="16">
        <f t="shared" ref="B44:K44" si="3">MAX(B4:B33)</f>
        <v>45390</v>
      </c>
      <c r="C44" s="16">
        <f t="shared" si="3"/>
        <v>45.39</v>
      </c>
      <c r="D44" s="16">
        <f t="shared" si="3"/>
        <v>7.59</v>
      </c>
      <c r="E44" s="16">
        <f t="shared" si="3"/>
        <v>7.71</v>
      </c>
      <c r="F44" s="16">
        <f t="shared" si="3"/>
        <v>174</v>
      </c>
      <c r="G44" s="16">
        <f t="shared" si="3"/>
        <v>35</v>
      </c>
      <c r="H44" s="16">
        <f t="shared" si="3"/>
        <v>368</v>
      </c>
      <c r="I44" s="16">
        <f t="shared" si="3"/>
        <v>56</v>
      </c>
      <c r="J44" s="16">
        <f t="shared" si="3"/>
        <v>334</v>
      </c>
      <c r="K44" s="16">
        <f t="shared" si="3"/>
        <v>49</v>
      </c>
      <c r="L44" s="16"/>
      <c r="M44" s="16">
        <f>MAX(M4:M33)</f>
        <v>800</v>
      </c>
      <c r="N44" s="16">
        <f>MAX(N4:N33)</f>
        <v>0.3</v>
      </c>
      <c r="O44" s="16">
        <f>MAX(O4:O33)</f>
        <v>26.5</v>
      </c>
      <c r="P44" s="16">
        <f>MAX(P4:P33)</f>
        <v>1700000</v>
      </c>
      <c r="Q44" s="16"/>
    </row>
  </sheetData>
  <mergeCells count="12">
    <mergeCell ref="A40:B40"/>
    <mergeCell ref="C40:Q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T44"/>
  <sheetViews>
    <sheetView workbookViewId="0">
      <selection activeCell="A31" sqref="A31:XFD31"/>
    </sheetView>
  </sheetViews>
  <sheetFormatPr defaultRowHeight="14.4" x14ac:dyDescent="0.3"/>
  <cols>
    <col min="1" max="1" width="10.21875" customWidth="1"/>
    <col min="2" max="2" width="8.5546875" customWidth="1"/>
    <col min="3" max="3" width="6.33203125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5546875" customWidth="1"/>
    <col min="17" max="17" width="22.33203125" customWidth="1"/>
  </cols>
  <sheetData>
    <row r="1" spans="1:46" ht="69.75" customHeight="1" thickBot="1" x14ac:dyDescent="0.6">
      <c r="A1" s="71" t="s">
        <v>30</v>
      </c>
      <c r="B1" s="72"/>
      <c r="C1" s="72"/>
      <c r="D1" s="72"/>
      <c r="E1" s="72"/>
      <c r="F1" s="72"/>
      <c r="G1" s="72"/>
      <c r="H1" s="73"/>
      <c r="I1" s="73"/>
      <c r="J1" s="72"/>
      <c r="K1" s="72"/>
      <c r="L1" s="72"/>
      <c r="M1" s="72"/>
      <c r="N1" s="72"/>
      <c r="O1" s="72"/>
      <c r="P1" s="72"/>
      <c r="Q1" s="74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75" t="s">
        <v>0</v>
      </c>
      <c r="B2" s="77" t="s">
        <v>27</v>
      </c>
      <c r="C2" s="78"/>
      <c r="D2" s="79" t="s">
        <v>1</v>
      </c>
      <c r="E2" s="80"/>
      <c r="F2" s="81" t="s">
        <v>2</v>
      </c>
      <c r="G2" s="82"/>
      <c r="H2" s="83" t="s">
        <v>3</v>
      </c>
      <c r="I2" s="84"/>
      <c r="J2" s="85" t="s">
        <v>4</v>
      </c>
      <c r="K2" s="82"/>
      <c r="L2" s="86" t="s">
        <v>5</v>
      </c>
      <c r="M2" s="82"/>
      <c r="N2" s="2" t="s">
        <v>6</v>
      </c>
      <c r="O2" s="86" t="s">
        <v>7</v>
      </c>
      <c r="P2" s="87"/>
      <c r="Q2" s="88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6"/>
      <c r="B3" s="4" t="s">
        <v>9</v>
      </c>
      <c r="C3" s="5" t="s">
        <v>10</v>
      </c>
      <c r="D3" s="6" t="s">
        <v>11</v>
      </c>
      <c r="E3" s="6" t="s">
        <v>22</v>
      </c>
      <c r="F3" s="25" t="s">
        <v>12</v>
      </c>
      <c r="G3" s="26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76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0">
        <v>44713</v>
      </c>
      <c r="B4" s="20">
        <f>C4*1000</f>
        <v>26870</v>
      </c>
      <c r="C4" s="20">
        <v>26.87</v>
      </c>
      <c r="D4" s="20">
        <v>7.21</v>
      </c>
      <c r="E4" s="20">
        <v>7.53</v>
      </c>
      <c r="F4" s="20">
        <v>140</v>
      </c>
      <c r="G4" s="20">
        <v>12</v>
      </c>
      <c r="H4" s="20">
        <v>308</v>
      </c>
      <c r="I4" s="20">
        <v>40</v>
      </c>
      <c r="J4" s="20">
        <v>265</v>
      </c>
      <c r="K4" s="20">
        <v>17</v>
      </c>
      <c r="L4" s="20" t="s">
        <v>37</v>
      </c>
      <c r="M4" s="20">
        <v>600</v>
      </c>
      <c r="N4" s="20">
        <v>0.3</v>
      </c>
      <c r="O4" s="20">
        <v>23.48</v>
      </c>
      <c r="P4" s="20">
        <v>1300000</v>
      </c>
      <c r="Q4" s="58"/>
    </row>
    <row r="5" spans="1:46" x14ac:dyDescent="0.3">
      <c r="A5" s="40">
        <v>44714</v>
      </c>
      <c r="B5" s="20">
        <f t="shared" ref="B5:B33" si="0">C5*1000</f>
        <v>27230</v>
      </c>
      <c r="C5" s="21">
        <v>27.23</v>
      </c>
      <c r="D5" s="21">
        <v>7.17</v>
      </c>
      <c r="E5" s="21">
        <v>7.46</v>
      </c>
      <c r="F5" s="21">
        <v>136</v>
      </c>
      <c r="G5" s="21">
        <v>11</v>
      </c>
      <c r="H5" s="21">
        <v>316</v>
      </c>
      <c r="I5" s="21">
        <v>36</v>
      </c>
      <c r="J5" s="21">
        <v>274</v>
      </c>
      <c r="K5" s="21">
        <v>18</v>
      </c>
      <c r="L5" s="21" t="s">
        <v>37</v>
      </c>
      <c r="M5" s="21">
        <v>700</v>
      </c>
      <c r="N5" s="21">
        <v>0.2</v>
      </c>
      <c r="O5" s="21">
        <v>22.71</v>
      </c>
      <c r="P5" s="21">
        <v>1400000</v>
      </c>
      <c r="Q5" s="18"/>
    </row>
    <row r="6" spans="1:46" x14ac:dyDescent="0.3">
      <c r="A6" s="40">
        <v>44715</v>
      </c>
      <c r="B6" s="20">
        <f t="shared" si="0"/>
        <v>26560</v>
      </c>
      <c r="C6" s="21">
        <v>26.56</v>
      </c>
      <c r="D6" s="21">
        <v>7.25</v>
      </c>
      <c r="E6" s="21">
        <v>7.58</v>
      </c>
      <c r="F6" s="21">
        <v>143</v>
      </c>
      <c r="G6" s="21">
        <v>13</v>
      </c>
      <c r="H6" s="21">
        <v>312</v>
      </c>
      <c r="I6" s="21">
        <v>40</v>
      </c>
      <c r="J6" s="21">
        <v>268</v>
      </c>
      <c r="K6" s="21">
        <v>16</v>
      </c>
      <c r="L6" s="21" t="s">
        <v>37</v>
      </c>
      <c r="M6" s="21">
        <v>500</v>
      </c>
      <c r="N6" s="21">
        <v>0.3</v>
      </c>
      <c r="O6" s="21">
        <v>23.07</v>
      </c>
      <c r="P6" s="21">
        <v>1200000</v>
      </c>
      <c r="Q6" s="18"/>
    </row>
    <row r="7" spans="1:46" x14ac:dyDescent="0.3">
      <c r="A7" s="40">
        <v>44716</v>
      </c>
      <c r="B7" s="20">
        <f t="shared" si="0"/>
        <v>26130</v>
      </c>
      <c r="C7" s="21">
        <v>26.13</v>
      </c>
      <c r="D7" s="39">
        <v>7.2</v>
      </c>
      <c r="E7" s="21">
        <v>7.51</v>
      </c>
      <c r="F7" s="21">
        <v>140</v>
      </c>
      <c r="G7" s="21">
        <v>12</v>
      </c>
      <c r="H7" s="21">
        <v>320</v>
      </c>
      <c r="I7" s="21">
        <v>36</v>
      </c>
      <c r="J7" s="21">
        <v>279</v>
      </c>
      <c r="K7" s="21">
        <v>17</v>
      </c>
      <c r="L7" s="21" t="s">
        <v>37</v>
      </c>
      <c r="M7" s="21">
        <v>600</v>
      </c>
      <c r="N7" s="21">
        <v>0.2</v>
      </c>
      <c r="O7" s="21">
        <v>22.55</v>
      </c>
      <c r="P7" s="21">
        <v>1300000</v>
      </c>
      <c r="Q7" s="18"/>
    </row>
    <row r="8" spans="1:46" x14ac:dyDescent="0.3">
      <c r="A8" s="40">
        <v>44717</v>
      </c>
      <c r="B8" s="20">
        <f t="shared" si="0"/>
        <v>27860</v>
      </c>
      <c r="C8" s="21">
        <v>27.86</v>
      </c>
      <c r="D8" s="21">
        <v>7.28</v>
      </c>
      <c r="E8" s="21">
        <v>7.62</v>
      </c>
      <c r="F8" s="21">
        <v>146</v>
      </c>
      <c r="G8" s="21">
        <v>13</v>
      </c>
      <c r="H8" s="21">
        <v>308</v>
      </c>
      <c r="I8" s="21">
        <v>32</v>
      </c>
      <c r="J8" s="21">
        <v>272</v>
      </c>
      <c r="K8" s="21">
        <v>19</v>
      </c>
      <c r="L8" s="21" t="s">
        <v>37</v>
      </c>
      <c r="M8" s="21">
        <v>400</v>
      </c>
      <c r="N8" s="21">
        <v>0.3</v>
      </c>
      <c r="O8" s="39">
        <v>23.2</v>
      </c>
      <c r="P8" s="21">
        <v>1600000</v>
      </c>
      <c r="Q8" s="18"/>
    </row>
    <row r="9" spans="1:46" x14ac:dyDescent="0.3">
      <c r="A9" s="40">
        <v>44718</v>
      </c>
      <c r="B9" s="20">
        <f t="shared" si="0"/>
        <v>26810</v>
      </c>
      <c r="C9" s="21">
        <v>26.81</v>
      </c>
      <c r="D9" s="21">
        <v>7.18</v>
      </c>
      <c r="E9" s="21">
        <v>7.56</v>
      </c>
      <c r="F9" s="21">
        <v>136</v>
      </c>
      <c r="G9" s="21">
        <v>12</v>
      </c>
      <c r="H9" s="21">
        <v>312</v>
      </c>
      <c r="I9" s="21">
        <v>36</v>
      </c>
      <c r="J9" s="21">
        <v>266</v>
      </c>
      <c r="K9" s="21">
        <v>18</v>
      </c>
      <c r="L9" s="21" t="s">
        <v>37</v>
      </c>
      <c r="M9" s="21">
        <v>700</v>
      </c>
      <c r="N9" s="21">
        <v>0.2</v>
      </c>
      <c r="O9" s="21">
        <v>23.45</v>
      </c>
      <c r="P9" s="21">
        <v>1400000</v>
      </c>
      <c r="Q9" s="18"/>
    </row>
    <row r="10" spans="1:46" x14ac:dyDescent="0.3">
      <c r="A10" s="40">
        <v>44719</v>
      </c>
      <c r="B10" s="20">
        <f t="shared" si="0"/>
        <v>26330</v>
      </c>
      <c r="C10" s="21">
        <v>26.33</v>
      </c>
      <c r="D10" s="21">
        <v>7.24</v>
      </c>
      <c r="E10" s="21">
        <v>7.66</v>
      </c>
      <c r="F10" s="21">
        <v>149</v>
      </c>
      <c r="G10" s="21">
        <v>14</v>
      </c>
      <c r="H10" s="21">
        <v>324</v>
      </c>
      <c r="I10" s="21">
        <v>40</v>
      </c>
      <c r="J10" s="21">
        <v>282</v>
      </c>
      <c r="K10" s="21">
        <v>17</v>
      </c>
      <c r="L10" s="21" t="s">
        <v>37</v>
      </c>
      <c r="M10" s="21">
        <v>500</v>
      </c>
      <c r="N10" s="21">
        <v>0.2</v>
      </c>
      <c r="O10" s="21">
        <v>22.84</v>
      </c>
      <c r="P10" s="21">
        <v>1300000</v>
      </c>
      <c r="Q10" s="18"/>
    </row>
    <row r="11" spans="1:46" x14ac:dyDescent="0.3">
      <c r="A11" s="40">
        <v>44720</v>
      </c>
      <c r="B11" s="20">
        <f t="shared" si="0"/>
        <v>25850</v>
      </c>
      <c r="C11" s="21">
        <v>25.85</v>
      </c>
      <c r="D11" s="21">
        <v>7.13</v>
      </c>
      <c r="E11" s="21">
        <v>7.55</v>
      </c>
      <c r="F11" s="21">
        <v>143</v>
      </c>
      <c r="G11" s="21">
        <v>13</v>
      </c>
      <c r="H11" s="21">
        <v>316</v>
      </c>
      <c r="I11" s="21">
        <v>36</v>
      </c>
      <c r="J11" s="21">
        <v>274</v>
      </c>
      <c r="K11" s="21">
        <v>19</v>
      </c>
      <c r="L11" s="21" t="s">
        <v>37</v>
      </c>
      <c r="M11" s="21">
        <v>400</v>
      </c>
      <c r="N11" s="21">
        <v>0.3</v>
      </c>
      <c r="O11" s="21">
        <v>23.18</v>
      </c>
      <c r="P11" s="21">
        <v>1200000</v>
      </c>
      <c r="Q11" s="18"/>
    </row>
    <row r="12" spans="1:46" x14ac:dyDescent="0.3">
      <c r="A12" s="40">
        <v>44721</v>
      </c>
      <c r="B12" s="20">
        <f t="shared" si="0"/>
        <v>27140</v>
      </c>
      <c r="C12" s="21">
        <v>27.14</v>
      </c>
      <c r="D12" s="21">
        <v>7.19</v>
      </c>
      <c r="E12" s="21">
        <v>7.62</v>
      </c>
      <c r="F12" s="21">
        <v>140</v>
      </c>
      <c r="G12" s="21">
        <v>11</v>
      </c>
      <c r="H12" s="21">
        <v>308</v>
      </c>
      <c r="I12" s="21">
        <v>40</v>
      </c>
      <c r="J12" s="21">
        <v>279</v>
      </c>
      <c r="K12" s="21">
        <v>18</v>
      </c>
      <c r="L12" s="21" t="s">
        <v>37</v>
      </c>
      <c r="M12" s="21">
        <v>600</v>
      </c>
      <c r="N12" s="21">
        <v>0.2</v>
      </c>
      <c r="O12" s="21">
        <v>24.09</v>
      </c>
      <c r="P12" s="21">
        <v>1400000</v>
      </c>
      <c r="Q12" s="18"/>
    </row>
    <row r="13" spans="1:46" x14ac:dyDescent="0.3">
      <c r="A13" s="40">
        <v>44722</v>
      </c>
      <c r="B13" s="20">
        <f t="shared" si="0"/>
        <v>27930</v>
      </c>
      <c r="C13" s="21">
        <v>27.93</v>
      </c>
      <c r="D13" s="21">
        <v>7.26</v>
      </c>
      <c r="E13" s="21">
        <v>7.58</v>
      </c>
      <c r="F13" s="21">
        <v>146</v>
      </c>
      <c r="G13" s="21">
        <v>12</v>
      </c>
      <c r="H13" s="21">
        <v>320</v>
      </c>
      <c r="I13" s="21">
        <v>36</v>
      </c>
      <c r="J13" s="21">
        <v>268</v>
      </c>
      <c r="K13" s="21">
        <v>20</v>
      </c>
      <c r="L13" s="21" t="s">
        <v>37</v>
      </c>
      <c r="M13" s="21">
        <v>700</v>
      </c>
      <c r="N13" s="21">
        <v>0.3</v>
      </c>
      <c r="O13" s="21">
        <v>23.64</v>
      </c>
      <c r="P13" s="21">
        <v>1300000</v>
      </c>
      <c r="Q13" s="18"/>
    </row>
    <row r="14" spans="1:46" x14ac:dyDescent="0.3">
      <c r="A14" s="40">
        <v>44723</v>
      </c>
      <c r="B14" s="20">
        <f t="shared" si="0"/>
        <v>27760</v>
      </c>
      <c r="C14" s="21">
        <v>27.76</v>
      </c>
      <c r="D14" s="21">
        <v>7.17</v>
      </c>
      <c r="E14" s="21">
        <v>7.65</v>
      </c>
      <c r="F14" s="21">
        <v>136</v>
      </c>
      <c r="G14" s="21">
        <v>11</v>
      </c>
      <c r="H14" s="21">
        <v>312</v>
      </c>
      <c r="I14" s="21">
        <v>32</v>
      </c>
      <c r="J14" s="21">
        <v>282</v>
      </c>
      <c r="K14" s="21">
        <v>17</v>
      </c>
      <c r="L14" s="21" t="s">
        <v>37</v>
      </c>
      <c r="M14" s="21">
        <v>400</v>
      </c>
      <c r="N14" s="21">
        <v>0.2</v>
      </c>
      <c r="O14" s="21">
        <v>23.26</v>
      </c>
      <c r="P14" s="21">
        <v>1600000</v>
      </c>
      <c r="Q14" s="18"/>
    </row>
    <row r="15" spans="1:46" x14ac:dyDescent="0.3">
      <c r="A15" s="40">
        <v>44724</v>
      </c>
      <c r="B15" s="20">
        <f t="shared" si="0"/>
        <v>27410</v>
      </c>
      <c r="C15" s="21">
        <v>27.41</v>
      </c>
      <c r="D15" s="21">
        <v>7.22</v>
      </c>
      <c r="E15" s="21">
        <v>7.54</v>
      </c>
      <c r="F15" s="21">
        <v>145</v>
      </c>
      <c r="G15" s="21">
        <v>13</v>
      </c>
      <c r="H15" s="21">
        <v>324</v>
      </c>
      <c r="I15" s="21">
        <v>40</v>
      </c>
      <c r="J15" s="21">
        <v>275</v>
      </c>
      <c r="K15" s="21">
        <v>19</v>
      </c>
      <c r="L15" s="21" t="s">
        <v>37</v>
      </c>
      <c r="M15" s="21">
        <v>500</v>
      </c>
      <c r="N15" s="21">
        <v>0.3</v>
      </c>
      <c r="O15" s="21">
        <v>22.98</v>
      </c>
      <c r="P15" s="21">
        <v>1200000</v>
      </c>
      <c r="Q15" s="18"/>
    </row>
    <row r="16" spans="1:46" x14ac:dyDescent="0.3">
      <c r="A16" s="40">
        <v>44725</v>
      </c>
      <c r="B16" s="20">
        <f t="shared" si="0"/>
        <v>28080</v>
      </c>
      <c r="C16" s="21">
        <v>28.08</v>
      </c>
      <c r="D16" s="21">
        <v>7.29</v>
      </c>
      <c r="E16" s="21">
        <v>7.61</v>
      </c>
      <c r="F16" s="21">
        <v>140</v>
      </c>
      <c r="G16" s="21">
        <v>12</v>
      </c>
      <c r="H16" s="21">
        <v>316</v>
      </c>
      <c r="I16" s="21">
        <v>44</v>
      </c>
      <c r="J16" s="21">
        <v>269</v>
      </c>
      <c r="K16" s="21">
        <v>18</v>
      </c>
      <c r="L16" s="21" t="s">
        <v>37</v>
      </c>
      <c r="M16" s="21">
        <v>700</v>
      </c>
      <c r="N16" s="21">
        <v>0.2</v>
      </c>
      <c r="O16" s="21">
        <v>23.55</v>
      </c>
      <c r="P16" s="21">
        <v>1400000</v>
      </c>
      <c r="Q16" s="18"/>
    </row>
    <row r="17" spans="1:17" x14ac:dyDescent="0.3">
      <c r="A17" s="40">
        <v>44726</v>
      </c>
      <c r="B17" s="20">
        <f t="shared" si="0"/>
        <v>27320</v>
      </c>
      <c r="C17" s="21">
        <v>27.32</v>
      </c>
      <c r="D17" s="21">
        <v>7.18</v>
      </c>
      <c r="E17" s="21">
        <v>7.57</v>
      </c>
      <c r="F17" s="21">
        <v>133</v>
      </c>
      <c r="G17" s="21">
        <v>11</v>
      </c>
      <c r="H17" s="21">
        <v>308</v>
      </c>
      <c r="I17" s="21">
        <v>36</v>
      </c>
      <c r="J17" s="21">
        <v>272</v>
      </c>
      <c r="K17" s="21">
        <v>20</v>
      </c>
      <c r="L17" s="21" t="s">
        <v>37</v>
      </c>
      <c r="M17" s="21">
        <v>400</v>
      </c>
      <c r="N17" s="21">
        <v>0.3</v>
      </c>
      <c r="O17" s="21">
        <v>22.71</v>
      </c>
      <c r="P17" s="21">
        <v>1300000</v>
      </c>
      <c r="Q17" s="18"/>
    </row>
    <row r="18" spans="1:17" x14ac:dyDescent="0.3">
      <c r="A18" s="40">
        <v>44727</v>
      </c>
      <c r="B18" s="20">
        <f t="shared" si="0"/>
        <v>26390</v>
      </c>
      <c r="C18" s="21">
        <v>26.39</v>
      </c>
      <c r="D18" s="21">
        <v>7.26</v>
      </c>
      <c r="E18" s="21">
        <v>7.69</v>
      </c>
      <c r="F18" s="21">
        <v>146</v>
      </c>
      <c r="G18" s="21">
        <v>13</v>
      </c>
      <c r="H18" s="21">
        <v>320</v>
      </c>
      <c r="I18" s="21">
        <v>40</v>
      </c>
      <c r="J18" s="21">
        <v>258</v>
      </c>
      <c r="K18" s="21">
        <v>17</v>
      </c>
      <c r="L18" s="21" t="s">
        <v>37</v>
      </c>
      <c r="M18" s="21">
        <v>500</v>
      </c>
      <c r="N18" s="21">
        <v>0.2</v>
      </c>
      <c r="O18" s="21">
        <v>23.11</v>
      </c>
      <c r="P18" s="21">
        <v>1600000</v>
      </c>
      <c r="Q18" s="18"/>
    </row>
    <row r="19" spans="1:17" x14ac:dyDescent="0.3">
      <c r="A19" s="40">
        <v>44728</v>
      </c>
      <c r="B19" s="20">
        <f t="shared" si="0"/>
        <v>27450</v>
      </c>
      <c r="C19" s="21">
        <v>27.45</v>
      </c>
      <c r="D19" s="21">
        <v>7.21</v>
      </c>
      <c r="E19" s="21">
        <v>7.62</v>
      </c>
      <c r="F19" s="21">
        <v>140</v>
      </c>
      <c r="G19" s="21">
        <v>12</v>
      </c>
      <c r="H19" s="21">
        <v>312</v>
      </c>
      <c r="I19" s="21">
        <v>36</v>
      </c>
      <c r="J19" s="21">
        <v>266</v>
      </c>
      <c r="K19" s="21">
        <v>19</v>
      </c>
      <c r="L19" s="21" t="s">
        <v>37</v>
      </c>
      <c r="M19" s="21">
        <v>600</v>
      </c>
      <c r="N19" s="21">
        <v>0.2</v>
      </c>
      <c r="O19" s="21">
        <v>23.74</v>
      </c>
      <c r="P19" s="21">
        <v>1400000</v>
      </c>
      <c r="Q19" s="18"/>
    </row>
    <row r="20" spans="1:17" x14ac:dyDescent="0.3">
      <c r="A20" s="40">
        <v>44729</v>
      </c>
      <c r="B20" s="20">
        <f t="shared" si="0"/>
        <v>26870</v>
      </c>
      <c r="C20" s="21">
        <v>26.87</v>
      </c>
      <c r="D20" s="21">
        <v>7.31</v>
      </c>
      <c r="E20" s="21">
        <v>7.72</v>
      </c>
      <c r="F20" s="21">
        <v>149</v>
      </c>
      <c r="G20" s="21">
        <v>14</v>
      </c>
      <c r="H20" s="21">
        <v>324</v>
      </c>
      <c r="I20" s="21">
        <v>32</v>
      </c>
      <c r="J20" s="21">
        <v>276</v>
      </c>
      <c r="K20" s="21">
        <v>18</v>
      </c>
      <c r="L20" s="21" t="s">
        <v>37</v>
      </c>
      <c r="M20" s="21">
        <v>700</v>
      </c>
      <c r="N20" s="21">
        <v>0.3</v>
      </c>
      <c r="O20" s="21">
        <v>22.61</v>
      </c>
      <c r="P20" s="21">
        <v>1300000</v>
      </c>
      <c r="Q20" s="18"/>
    </row>
    <row r="21" spans="1:17" x14ac:dyDescent="0.3">
      <c r="A21" s="40">
        <v>44730</v>
      </c>
      <c r="B21" s="20">
        <f t="shared" si="0"/>
        <v>26620</v>
      </c>
      <c r="C21" s="21">
        <v>26.62</v>
      </c>
      <c r="D21" s="21">
        <v>7.27</v>
      </c>
      <c r="E21" s="21">
        <v>7.66</v>
      </c>
      <c r="F21" s="21">
        <v>143</v>
      </c>
      <c r="G21" s="21">
        <v>11</v>
      </c>
      <c r="H21" s="21">
        <v>316</v>
      </c>
      <c r="I21" s="21">
        <v>40</v>
      </c>
      <c r="J21" s="21">
        <v>264</v>
      </c>
      <c r="K21" s="21">
        <v>20</v>
      </c>
      <c r="L21" s="21" t="s">
        <v>37</v>
      </c>
      <c r="M21" s="21">
        <v>400</v>
      </c>
      <c r="N21" s="21">
        <v>0.2</v>
      </c>
      <c r="O21" s="21">
        <v>23.04</v>
      </c>
      <c r="P21" s="21">
        <v>1200000</v>
      </c>
      <c r="Q21" s="18"/>
    </row>
    <row r="22" spans="1:17" x14ac:dyDescent="0.3">
      <c r="A22" s="40">
        <v>44731</v>
      </c>
      <c r="B22" s="22">
        <f t="shared" si="0"/>
        <v>28560</v>
      </c>
      <c r="C22" s="21">
        <v>28.56</v>
      </c>
      <c r="D22" s="21">
        <v>7.19</v>
      </c>
      <c r="E22" s="21">
        <v>7.59</v>
      </c>
      <c r="F22" s="21">
        <v>156</v>
      </c>
      <c r="G22" s="21">
        <v>14</v>
      </c>
      <c r="H22" s="21">
        <v>320</v>
      </c>
      <c r="I22" s="21">
        <v>36</v>
      </c>
      <c r="J22" s="21">
        <v>269</v>
      </c>
      <c r="K22" s="21">
        <v>17</v>
      </c>
      <c r="L22" s="21" t="s">
        <v>37</v>
      </c>
      <c r="M22" s="21">
        <v>600</v>
      </c>
      <c r="N22" s="21">
        <v>0.3</v>
      </c>
      <c r="O22" s="21">
        <v>23.41</v>
      </c>
      <c r="P22" s="21">
        <v>1300000</v>
      </c>
      <c r="Q22" s="18"/>
    </row>
    <row r="23" spans="1:17" x14ac:dyDescent="0.3">
      <c r="A23" s="40">
        <v>44732</v>
      </c>
      <c r="B23" s="22">
        <f t="shared" si="0"/>
        <v>28790</v>
      </c>
      <c r="C23" s="21">
        <v>28.79</v>
      </c>
      <c r="D23" s="21">
        <v>7.24</v>
      </c>
      <c r="E23" s="21">
        <v>7.63</v>
      </c>
      <c r="F23" s="21">
        <v>146</v>
      </c>
      <c r="G23" s="21">
        <v>12</v>
      </c>
      <c r="H23" s="21">
        <v>308</v>
      </c>
      <c r="I23" s="21">
        <v>40</v>
      </c>
      <c r="J23" s="21">
        <v>281</v>
      </c>
      <c r="K23" s="21">
        <v>19</v>
      </c>
      <c r="L23" s="21" t="s">
        <v>37</v>
      </c>
      <c r="M23" s="21">
        <v>500</v>
      </c>
      <c r="N23" s="21">
        <v>0.2</v>
      </c>
      <c r="O23" s="21">
        <v>22.86</v>
      </c>
      <c r="P23" s="21">
        <v>1200000</v>
      </c>
      <c r="Q23" s="18"/>
    </row>
    <row r="24" spans="1:17" x14ac:dyDescent="0.3">
      <c r="A24" s="40">
        <v>44733</v>
      </c>
      <c r="B24" s="22">
        <f t="shared" si="0"/>
        <v>26670</v>
      </c>
      <c r="C24" s="21">
        <v>26.67</v>
      </c>
      <c r="D24" s="21">
        <v>7.32</v>
      </c>
      <c r="E24" s="21">
        <v>7.68</v>
      </c>
      <c r="F24" s="21">
        <v>140</v>
      </c>
      <c r="G24" s="21">
        <v>11</v>
      </c>
      <c r="H24" s="21">
        <v>316</v>
      </c>
      <c r="I24" s="21">
        <v>32</v>
      </c>
      <c r="J24" s="21">
        <v>274</v>
      </c>
      <c r="K24" s="21">
        <v>21</v>
      </c>
      <c r="L24" s="21" t="s">
        <v>37</v>
      </c>
      <c r="M24" s="21">
        <v>700</v>
      </c>
      <c r="N24" s="21">
        <v>0.2</v>
      </c>
      <c r="O24" s="21">
        <v>23.16</v>
      </c>
      <c r="P24" s="21">
        <v>1400000</v>
      </c>
      <c r="Q24" s="18"/>
    </row>
    <row r="25" spans="1:17" x14ac:dyDescent="0.3">
      <c r="A25" s="40">
        <v>44734</v>
      </c>
      <c r="B25" s="22">
        <f t="shared" si="0"/>
        <v>26230</v>
      </c>
      <c r="C25" s="21">
        <v>26.23</v>
      </c>
      <c r="D25" s="21">
        <v>7.21</v>
      </c>
      <c r="E25" s="21">
        <v>7.55</v>
      </c>
      <c r="F25" s="21">
        <v>143</v>
      </c>
      <c r="G25" s="21">
        <v>13</v>
      </c>
      <c r="H25" s="21">
        <v>304</v>
      </c>
      <c r="I25" s="21">
        <v>36</v>
      </c>
      <c r="J25" s="21">
        <v>279</v>
      </c>
      <c r="K25" s="21">
        <v>18</v>
      </c>
      <c r="L25" s="21" t="s">
        <v>37</v>
      </c>
      <c r="M25" s="21">
        <v>500</v>
      </c>
      <c r="N25" s="21">
        <v>0.3</v>
      </c>
      <c r="O25" s="21">
        <v>23.48</v>
      </c>
      <c r="P25" s="21">
        <v>1600000</v>
      </c>
      <c r="Q25" s="18"/>
    </row>
    <row r="26" spans="1:17" x14ac:dyDescent="0.3">
      <c r="A26" s="40">
        <v>44735</v>
      </c>
      <c r="B26" s="22">
        <f t="shared" si="0"/>
        <v>27050</v>
      </c>
      <c r="C26" s="21">
        <v>27.05</v>
      </c>
      <c r="D26" s="21">
        <v>7.17</v>
      </c>
      <c r="E26" s="21">
        <v>7.59</v>
      </c>
      <c r="F26" s="21">
        <v>136</v>
      </c>
      <c r="G26" s="21">
        <v>12</v>
      </c>
      <c r="H26" s="21">
        <v>312</v>
      </c>
      <c r="I26" s="21">
        <v>40</v>
      </c>
      <c r="J26" s="21">
        <v>265</v>
      </c>
      <c r="K26" s="21">
        <v>20</v>
      </c>
      <c r="L26" s="21" t="s">
        <v>37</v>
      </c>
      <c r="M26" s="21">
        <v>400</v>
      </c>
      <c r="N26" s="21">
        <v>0.2</v>
      </c>
      <c r="O26" s="21">
        <v>22.72</v>
      </c>
      <c r="P26" s="21">
        <v>1200000</v>
      </c>
      <c r="Q26" s="18"/>
    </row>
    <row r="27" spans="1:17" x14ac:dyDescent="0.3">
      <c r="A27" s="40">
        <v>44736</v>
      </c>
      <c r="B27" s="22">
        <f t="shared" si="0"/>
        <v>27190</v>
      </c>
      <c r="C27" s="21">
        <v>27.19</v>
      </c>
      <c r="D27" s="21">
        <v>7.27</v>
      </c>
      <c r="E27" s="21">
        <v>7.52</v>
      </c>
      <c r="F27" s="21">
        <v>146</v>
      </c>
      <c r="G27" s="21">
        <v>13</v>
      </c>
      <c r="H27" s="21">
        <v>308</v>
      </c>
      <c r="I27" s="21">
        <v>36</v>
      </c>
      <c r="J27" s="21">
        <v>275</v>
      </c>
      <c r="K27" s="21">
        <v>19</v>
      </c>
      <c r="L27" s="21" t="s">
        <v>37</v>
      </c>
      <c r="M27" s="21">
        <v>600</v>
      </c>
      <c r="N27" s="21">
        <v>0.3</v>
      </c>
      <c r="O27" s="21">
        <v>22.49</v>
      </c>
      <c r="P27" s="21">
        <v>1400000</v>
      </c>
      <c r="Q27" s="18"/>
    </row>
    <row r="28" spans="1:17" x14ac:dyDescent="0.3">
      <c r="A28" s="40">
        <v>44737</v>
      </c>
      <c r="B28" s="22">
        <f t="shared" si="0"/>
        <v>28320</v>
      </c>
      <c r="C28" s="21">
        <v>28.32</v>
      </c>
      <c r="D28" s="21">
        <v>7.22</v>
      </c>
      <c r="E28" s="21">
        <v>7.48</v>
      </c>
      <c r="F28" s="21">
        <v>140</v>
      </c>
      <c r="G28" s="21">
        <v>14</v>
      </c>
      <c r="H28" s="21">
        <v>316</v>
      </c>
      <c r="I28" s="21">
        <v>40</v>
      </c>
      <c r="J28" s="21">
        <v>258</v>
      </c>
      <c r="K28" s="21">
        <v>17</v>
      </c>
      <c r="L28" s="21" t="s">
        <v>37</v>
      </c>
      <c r="M28" s="21">
        <v>700</v>
      </c>
      <c r="N28" s="21">
        <v>0.2</v>
      </c>
      <c r="O28" s="21">
        <v>23.22</v>
      </c>
      <c r="P28" s="21">
        <v>1300000</v>
      </c>
      <c r="Q28" s="18"/>
    </row>
    <row r="29" spans="1:17" x14ac:dyDescent="0.3">
      <c r="A29" s="40">
        <v>44738</v>
      </c>
      <c r="B29" s="22">
        <f t="shared" si="0"/>
        <v>26750</v>
      </c>
      <c r="C29" s="21">
        <v>26.75</v>
      </c>
      <c r="D29" s="21">
        <v>7.34</v>
      </c>
      <c r="E29" s="21">
        <v>7.62</v>
      </c>
      <c r="F29" s="21">
        <v>136</v>
      </c>
      <c r="G29" s="21">
        <v>11</v>
      </c>
      <c r="H29" s="21">
        <v>324</v>
      </c>
      <c r="I29" s="21">
        <v>44</v>
      </c>
      <c r="J29" s="21">
        <v>268</v>
      </c>
      <c r="K29" s="21">
        <v>20</v>
      </c>
      <c r="L29" s="21" t="s">
        <v>37</v>
      </c>
      <c r="M29" s="21">
        <v>500</v>
      </c>
      <c r="N29" s="21">
        <v>0.3</v>
      </c>
      <c r="O29" s="21">
        <v>23.63</v>
      </c>
      <c r="P29" s="21">
        <v>1200000</v>
      </c>
      <c r="Q29" s="18"/>
    </row>
    <row r="30" spans="1:17" x14ac:dyDescent="0.3">
      <c r="A30" s="40">
        <v>44739</v>
      </c>
      <c r="B30" s="22">
        <f t="shared" si="0"/>
        <v>26910</v>
      </c>
      <c r="C30" s="21">
        <v>26.91</v>
      </c>
      <c r="D30" s="21">
        <v>7.26</v>
      </c>
      <c r="E30" s="21">
        <v>7.58</v>
      </c>
      <c r="F30" s="21">
        <v>143</v>
      </c>
      <c r="G30" s="21">
        <v>12</v>
      </c>
      <c r="H30" s="21">
        <v>312</v>
      </c>
      <c r="I30" s="21">
        <v>36</v>
      </c>
      <c r="J30" s="21">
        <v>263</v>
      </c>
      <c r="K30" s="21">
        <v>18</v>
      </c>
      <c r="L30" s="21" t="s">
        <v>37</v>
      </c>
      <c r="M30" s="21">
        <v>400</v>
      </c>
      <c r="N30" s="21">
        <v>0.3</v>
      </c>
      <c r="O30" s="21">
        <v>22.75</v>
      </c>
      <c r="P30" s="21">
        <v>1600000</v>
      </c>
      <c r="Q30" s="18"/>
    </row>
    <row r="31" spans="1:17" x14ac:dyDescent="0.3">
      <c r="A31" s="40">
        <v>44740</v>
      </c>
      <c r="B31" s="22">
        <f t="shared" si="0"/>
        <v>26870</v>
      </c>
      <c r="C31" s="21">
        <v>26.87</v>
      </c>
      <c r="D31" s="21">
        <v>7.19</v>
      </c>
      <c r="E31" s="21">
        <v>7.53</v>
      </c>
      <c r="F31" s="21">
        <v>153</v>
      </c>
      <c r="G31" s="21">
        <v>14</v>
      </c>
      <c r="H31" s="21">
        <v>320</v>
      </c>
      <c r="I31" s="21">
        <v>40</v>
      </c>
      <c r="J31" s="21">
        <v>272</v>
      </c>
      <c r="K31" s="21">
        <v>19</v>
      </c>
      <c r="L31" s="21" t="s">
        <v>37</v>
      </c>
      <c r="M31" s="21">
        <v>700</v>
      </c>
      <c r="N31" s="21">
        <v>0.2</v>
      </c>
      <c r="O31" s="21">
        <v>23.65</v>
      </c>
      <c r="P31" s="21">
        <v>1400000</v>
      </c>
      <c r="Q31" s="18"/>
    </row>
    <row r="32" spans="1:17" x14ac:dyDescent="0.3">
      <c r="A32" s="40">
        <v>44741</v>
      </c>
      <c r="B32" s="22">
        <f t="shared" si="0"/>
        <v>26460</v>
      </c>
      <c r="C32" s="21">
        <v>26.46</v>
      </c>
      <c r="D32" s="21">
        <v>7.29</v>
      </c>
      <c r="E32" s="21">
        <v>7.64</v>
      </c>
      <c r="F32" s="21">
        <v>149</v>
      </c>
      <c r="G32" s="21">
        <v>13</v>
      </c>
      <c r="H32" s="21">
        <v>308</v>
      </c>
      <c r="I32" s="21">
        <v>32</v>
      </c>
      <c r="J32" s="21">
        <v>276</v>
      </c>
      <c r="K32" s="21">
        <v>17</v>
      </c>
      <c r="L32" s="21" t="s">
        <v>37</v>
      </c>
      <c r="M32" s="21">
        <v>500</v>
      </c>
      <c r="N32" s="21">
        <v>0.3</v>
      </c>
      <c r="O32" s="21">
        <v>23.33</v>
      </c>
      <c r="P32" s="21">
        <v>1200000</v>
      </c>
      <c r="Q32" s="18"/>
    </row>
    <row r="33" spans="1:17" ht="15" thickBot="1" x14ac:dyDescent="0.35">
      <c r="A33" s="59">
        <v>44742</v>
      </c>
      <c r="B33" s="22">
        <f t="shared" si="0"/>
        <v>32130.000000000004</v>
      </c>
      <c r="C33" s="21">
        <v>32.130000000000003</v>
      </c>
      <c r="D33" s="21">
        <v>7.24</v>
      </c>
      <c r="E33" s="21">
        <v>7.59</v>
      </c>
      <c r="F33" s="21">
        <v>156</v>
      </c>
      <c r="G33" s="21">
        <v>14</v>
      </c>
      <c r="H33" s="21">
        <v>316</v>
      </c>
      <c r="I33" s="21">
        <v>36</v>
      </c>
      <c r="J33" s="21">
        <v>267</v>
      </c>
      <c r="K33" s="21">
        <v>20</v>
      </c>
      <c r="L33" s="21" t="s">
        <v>37</v>
      </c>
      <c r="M33" s="21">
        <v>600</v>
      </c>
      <c r="N33" s="21">
        <v>0.2</v>
      </c>
      <c r="O33" s="21">
        <v>23.78</v>
      </c>
      <c r="P33" s="21">
        <v>1300000</v>
      </c>
      <c r="Q33" s="60"/>
    </row>
    <row r="34" spans="1:17" ht="15" thickBot="1" x14ac:dyDescent="0.35">
      <c r="A34" s="11" t="s">
        <v>32</v>
      </c>
      <c r="B34" s="12">
        <f t="shared" ref="B34:K34" si="1">AVERAGE(B4:B33)</f>
        <v>27284.666666666668</v>
      </c>
      <c r="C34" s="12">
        <f t="shared" si="1"/>
        <v>27.284666666666666</v>
      </c>
      <c r="D34" s="12">
        <f t="shared" si="1"/>
        <v>7.2320000000000011</v>
      </c>
      <c r="E34" s="12">
        <f t="shared" si="1"/>
        <v>7.591000000000002</v>
      </c>
      <c r="F34" s="12">
        <f t="shared" si="1"/>
        <v>143.16666666666666</v>
      </c>
      <c r="G34" s="12">
        <f t="shared" si="1"/>
        <v>12.433333333333334</v>
      </c>
      <c r="H34" s="12">
        <f t="shared" si="1"/>
        <v>314.66666666666669</v>
      </c>
      <c r="I34" s="12">
        <f t="shared" si="1"/>
        <v>37.333333333333336</v>
      </c>
      <c r="J34" s="12">
        <f t="shared" si="1"/>
        <v>271.2</v>
      </c>
      <c r="K34" s="12">
        <f t="shared" si="1"/>
        <v>18.399999999999999</v>
      </c>
      <c r="L34" s="12" t="s">
        <v>37</v>
      </c>
      <c r="M34" s="12">
        <f>AVERAGE(M4:M33)</f>
        <v>553.33333333333337</v>
      </c>
      <c r="N34" s="12">
        <f>AVERAGE(N4:N33)</f>
        <v>0.24666666666666667</v>
      </c>
      <c r="O34" s="12">
        <f>AVERAGE(O4:O33)</f>
        <v>23.189666666666671</v>
      </c>
      <c r="P34" s="12">
        <f>AVERAGE(P4:P33)</f>
        <v>1350000</v>
      </c>
      <c r="Q34" s="24"/>
    </row>
    <row r="35" spans="1:17" x14ac:dyDescent="0.3">
      <c r="C35" s="16">
        <f>SUM(C4:C33)</f>
        <v>818.54</v>
      </c>
    </row>
    <row r="40" spans="1:17" ht="40.799999999999997" customHeight="1" x14ac:dyDescent="0.3">
      <c r="A40" s="69" t="s">
        <v>33</v>
      </c>
      <c r="B40" s="69"/>
      <c r="C40" s="69" t="s">
        <v>34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</row>
    <row r="42" spans="1:17" x14ac:dyDescent="0.3">
      <c r="A42" s="15" t="s">
        <v>35</v>
      </c>
      <c r="B42" s="16">
        <f t="shared" ref="B42:K42" si="2">MIN(B4:B33)</f>
        <v>25850</v>
      </c>
      <c r="C42" s="16">
        <f t="shared" si="2"/>
        <v>25.85</v>
      </c>
      <c r="D42" s="16">
        <f t="shared" si="2"/>
        <v>7.13</v>
      </c>
      <c r="E42" s="16">
        <f t="shared" si="2"/>
        <v>7.46</v>
      </c>
      <c r="F42" s="16">
        <f t="shared" si="2"/>
        <v>133</v>
      </c>
      <c r="G42" s="16">
        <f t="shared" si="2"/>
        <v>11</v>
      </c>
      <c r="H42" s="16">
        <f t="shared" si="2"/>
        <v>304</v>
      </c>
      <c r="I42" s="16">
        <f t="shared" si="2"/>
        <v>32</v>
      </c>
      <c r="J42" s="16">
        <f t="shared" si="2"/>
        <v>258</v>
      </c>
      <c r="K42" s="16">
        <f t="shared" si="2"/>
        <v>16</v>
      </c>
      <c r="L42" s="16"/>
      <c r="M42" s="16">
        <f>MIN(M4:M33)</f>
        <v>400</v>
      </c>
      <c r="N42" s="16">
        <f>MIN(N4:N33)</f>
        <v>0.2</v>
      </c>
      <c r="O42" s="16">
        <f>MIN(O4:O33)</f>
        <v>22.49</v>
      </c>
      <c r="P42" s="16">
        <f>MIN(P4:P33)</f>
        <v>1200000</v>
      </c>
      <c r="Q42" s="16"/>
    </row>
    <row r="43" spans="1:17" x14ac:dyDescent="0.3">
      <c r="A43" s="15"/>
    </row>
    <row r="44" spans="1:17" x14ac:dyDescent="0.3">
      <c r="A44" s="15" t="s">
        <v>36</v>
      </c>
      <c r="B44" s="16">
        <f t="shared" ref="B44:K44" si="3">MAX(B4:B33)</f>
        <v>32130.000000000004</v>
      </c>
      <c r="C44" s="16">
        <f t="shared" si="3"/>
        <v>32.130000000000003</v>
      </c>
      <c r="D44" s="16">
        <f t="shared" si="3"/>
        <v>7.34</v>
      </c>
      <c r="E44" s="16">
        <f t="shared" si="3"/>
        <v>7.72</v>
      </c>
      <c r="F44" s="16">
        <f t="shared" si="3"/>
        <v>156</v>
      </c>
      <c r="G44" s="16">
        <f t="shared" si="3"/>
        <v>14</v>
      </c>
      <c r="H44" s="16">
        <f t="shared" si="3"/>
        <v>324</v>
      </c>
      <c r="I44" s="16">
        <f t="shared" si="3"/>
        <v>44</v>
      </c>
      <c r="J44" s="16">
        <f t="shared" si="3"/>
        <v>282</v>
      </c>
      <c r="K44" s="16">
        <f t="shared" si="3"/>
        <v>21</v>
      </c>
      <c r="L44" s="16"/>
      <c r="M44" s="16">
        <f>MAX(M4:M33)</f>
        <v>700</v>
      </c>
      <c r="N44" s="16">
        <f>MAX(N4:N33)</f>
        <v>0.3</v>
      </c>
      <c r="O44" s="16">
        <f>MAX(O4:O33)</f>
        <v>24.09</v>
      </c>
      <c r="P44" s="16">
        <f>MAX(P4:P33)</f>
        <v>1600000</v>
      </c>
      <c r="Q44" s="16"/>
    </row>
  </sheetData>
  <mergeCells count="12">
    <mergeCell ref="A40:B40"/>
    <mergeCell ref="C40:Q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U44"/>
  <sheetViews>
    <sheetView tabSelected="1" workbookViewId="0">
      <selection activeCell="A17" sqref="A17:XFD17"/>
    </sheetView>
  </sheetViews>
  <sheetFormatPr defaultRowHeight="14.4" x14ac:dyDescent="0.3"/>
  <cols>
    <col min="1" max="1" width="2.5546875" customWidth="1"/>
    <col min="2" max="2" width="9.88671875" customWidth="1"/>
    <col min="3" max="3" width="8.5546875" customWidth="1"/>
    <col min="4" max="4" width="7.33203125" bestFit="1" customWidth="1"/>
    <col min="5" max="7" width="8.33203125" customWidth="1"/>
    <col min="10" max="10" width="8.77734375" customWidth="1"/>
    <col min="12" max="12" width="8.77734375" customWidth="1"/>
    <col min="16" max="16" width="8.33203125" customWidth="1"/>
    <col min="17" max="17" width="10.6640625" customWidth="1"/>
    <col min="18" max="18" width="22.6640625" customWidth="1"/>
  </cols>
  <sheetData>
    <row r="1" spans="1:47" ht="69.75" customHeight="1" thickBot="1" x14ac:dyDescent="0.6">
      <c r="A1" s="1"/>
      <c r="B1" s="71" t="s">
        <v>31</v>
      </c>
      <c r="C1" s="72"/>
      <c r="D1" s="72"/>
      <c r="E1" s="72"/>
      <c r="F1" s="72"/>
      <c r="G1" s="72"/>
      <c r="H1" s="72"/>
      <c r="I1" s="73"/>
      <c r="J1" s="73"/>
      <c r="K1" s="72"/>
      <c r="L1" s="72"/>
      <c r="M1" s="72"/>
      <c r="N1" s="72"/>
      <c r="O1" s="72"/>
      <c r="P1" s="72"/>
      <c r="Q1" s="72"/>
      <c r="R1" s="74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78.599999999999994" customHeight="1" thickBot="1" x14ac:dyDescent="0.35">
      <c r="A2" s="1"/>
      <c r="B2" s="75" t="s">
        <v>0</v>
      </c>
      <c r="C2" s="77" t="s">
        <v>28</v>
      </c>
      <c r="D2" s="78"/>
      <c r="E2" s="79" t="s">
        <v>1</v>
      </c>
      <c r="F2" s="80"/>
      <c r="G2" s="81" t="s">
        <v>2</v>
      </c>
      <c r="H2" s="82"/>
      <c r="I2" s="83" t="s">
        <v>3</v>
      </c>
      <c r="J2" s="84"/>
      <c r="K2" s="85" t="s">
        <v>4</v>
      </c>
      <c r="L2" s="82"/>
      <c r="M2" s="86" t="s">
        <v>5</v>
      </c>
      <c r="N2" s="82"/>
      <c r="O2" s="2" t="s">
        <v>6</v>
      </c>
      <c r="P2" s="86" t="s">
        <v>7</v>
      </c>
      <c r="Q2" s="87"/>
      <c r="R2" s="88" t="s">
        <v>8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66.599999999999994" thickBot="1" x14ac:dyDescent="0.35">
      <c r="A3" s="3"/>
      <c r="B3" s="89"/>
      <c r="C3" s="27" t="s">
        <v>9</v>
      </c>
      <c r="D3" s="28" t="s">
        <v>10</v>
      </c>
      <c r="E3" s="29" t="s">
        <v>11</v>
      </c>
      <c r="F3" s="29" t="s">
        <v>22</v>
      </c>
      <c r="G3" s="52" t="s">
        <v>12</v>
      </c>
      <c r="H3" s="53" t="s">
        <v>23</v>
      </c>
      <c r="I3" s="30" t="s">
        <v>13</v>
      </c>
      <c r="J3" s="30" t="s">
        <v>14</v>
      </c>
      <c r="K3" s="31" t="s">
        <v>15</v>
      </c>
      <c r="L3" s="31" t="s">
        <v>24</v>
      </c>
      <c r="M3" s="32" t="s">
        <v>16</v>
      </c>
      <c r="N3" s="32" t="s">
        <v>17</v>
      </c>
      <c r="O3" s="32" t="s">
        <v>18</v>
      </c>
      <c r="P3" s="32" t="s">
        <v>19</v>
      </c>
      <c r="Q3" s="32" t="s">
        <v>20</v>
      </c>
      <c r="R3" s="89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x14ac:dyDescent="0.3">
      <c r="B4" s="46">
        <v>44713</v>
      </c>
      <c r="C4" s="34">
        <f>D4*1000</f>
        <v>13840</v>
      </c>
      <c r="D4" s="47">
        <v>13.84</v>
      </c>
      <c r="E4" s="34">
        <v>7.15</v>
      </c>
      <c r="F4" s="34">
        <v>7.46</v>
      </c>
      <c r="G4" s="34">
        <v>130</v>
      </c>
      <c r="H4" s="34">
        <v>16</v>
      </c>
      <c r="I4" s="34">
        <v>304</v>
      </c>
      <c r="J4" s="34">
        <v>40</v>
      </c>
      <c r="K4" s="34">
        <v>268</v>
      </c>
      <c r="L4" s="34">
        <v>22</v>
      </c>
      <c r="M4" s="34" t="s">
        <v>37</v>
      </c>
      <c r="N4" s="34">
        <v>700</v>
      </c>
      <c r="O4" s="34">
        <v>0.3</v>
      </c>
      <c r="P4" s="34">
        <v>22.52</v>
      </c>
      <c r="Q4" s="34">
        <v>1400000</v>
      </c>
      <c r="R4" s="36"/>
    </row>
    <row r="5" spans="1:47" x14ac:dyDescent="0.3">
      <c r="B5" s="54">
        <v>44714</v>
      </c>
      <c r="C5" s="21">
        <f t="shared" ref="C5:C33" si="0">D5*1000</f>
        <v>12610</v>
      </c>
      <c r="D5" s="39">
        <v>12.61</v>
      </c>
      <c r="E5" s="21">
        <v>7.22</v>
      </c>
      <c r="F5" s="21">
        <v>7.58</v>
      </c>
      <c r="G5" s="21">
        <v>138</v>
      </c>
      <c r="H5" s="21">
        <v>15</v>
      </c>
      <c r="I5" s="21">
        <v>320</v>
      </c>
      <c r="J5" s="21">
        <v>36</v>
      </c>
      <c r="K5" s="21">
        <v>253</v>
      </c>
      <c r="L5" s="21">
        <v>20</v>
      </c>
      <c r="M5" s="21" t="s">
        <v>37</v>
      </c>
      <c r="N5" s="21">
        <v>600</v>
      </c>
      <c r="O5" s="21">
        <v>0.2</v>
      </c>
      <c r="P5" s="21">
        <v>23.18</v>
      </c>
      <c r="Q5" s="21">
        <v>1200000</v>
      </c>
      <c r="R5" s="55"/>
    </row>
    <row r="6" spans="1:47" x14ac:dyDescent="0.3">
      <c r="B6" s="54">
        <v>44715</v>
      </c>
      <c r="C6" s="21">
        <f t="shared" si="0"/>
        <v>12690</v>
      </c>
      <c r="D6" s="39">
        <v>12.69</v>
      </c>
      <c r="E6" s="21">
        <v>7.31</v>
      </c>
      <c r="F6" s="21">
        <v>7.67</v>
      </c>
      <c r="G6" s="21">
        <v>135</v>
      </c>
      <c r="H6" s="21">
        <v>17</v>
      </c>
      <c r="I6" s="21">
        <v>312</v>
      </c>
      <c r="J6" s="21">
        <v>44</v>
      </c>
      <c r="K6" s="21">
        <v>276</v>
      </c>
      <c r="L6" s="21">
        <v>23</v>
      </c>
      <c r="M6" s="21" t="s">
        <v>37</v>
      </c>
      <c r="N6" s="21">
        <v>500</v>
      </c>
      <c r="O6" s="21">
        <v>0.3</v>
      </c>
      <c r="P6" s="21">
        <v>22.76</v>
      </c>
      <c r="Q6" s="21">
        <v>1600000</v>
      </c>
      <c r="R6" s="55"/>
    </row>
    <row r="7" spans="1:47" x14ac:dyDescent="0.3">
      <c r="B7" s="54">
        <v>44716</v>
      </c>
      <c r="C7" s="21">
        <f t="shared" si="0"/>
        <v>12620</v>
      </c>
      <c r="D7" s="39">
        <v>12.62</v>
      </c>
      <c r="E7" s="21">
        <v>7.26</v>
      </c>
      <c r="F7" s="21">
        <v>7.53</v>
      </c>
      <c r="G7" s="21">
        <v>142</v>
      </c>
      <c r="H7" s="21">
        <v>15</v>
      </c>
      <c r="I7" s="21">
        <v>324</v>
      </c>
      <c r="J7" s="21">
        <v>40</v>
      </c>
      <c r="K7" s="21">
        <v>261</v>
      </c>
      <c r="L7" s="21">
        <v>21</v>
      </c>
      <c r="M7" s="21" t="s">
        <v>37</v>
      </c>
      <c r="N7" s="21">
        <v>700</v>
      </c>
      <c r="O7" s="21">
        <v>0.2</v>
      </c>
      <c r="P7" s="21">
        <v>21.86</v>
      </c>
      <c r="Q7" s="21">
        <v>1300000</v>
      </c>
      <c r="R7" s="55"/>
    </row>
    <row r="8" spans="1:47" x14ac:dyDescent="0.3">
      <c r="B8" s="54">
        <v>44717</v>
      </c>
      <c r="C8" s="21">
        <f t="shared" si="0"/>
        <v>14090</v>
      </c>
      <c r="D8" s="39">
        <v>14.09</v>
      </c>
      <c r="E8" s="21">
        <v>7.18</v>
      </c>
      <c r="F8" s="21">
        <v>7.41</v>
      </c>
      <c r="G8" s="21">
        <v>146</v>
      </c>
      <c r="H8" s="21">
        <v>14</v>
      </c>
      <c r="I8" s="21">
        <v>316</v>
      </c>
      <c r="J8" s="21">
        <v>36</v>
      </c>
      <c r="K8" s="21">
        <v>248</v>
      </c>
      <c r="L8" s="21">
        <v>24</v>
      </c>
      <c r="M8" s="21" t="s">
        <v>37</v>
      </c>
      <c r="N8" s="21">
        <v>400</v>
      </c>
      <c r="O8" s="21">
        <v>0.2</v>
      </c>
      <c r="P8" s="21">
        <v>22.14</v>
      </c>
      <c r="Q8" s="21">
        <v>1700000</v>
      </c>
      <c r="R8" s="55"/>
    </row>
    <row r="9" spans="1:47" x14ac:dyDescent="0.3">
      <c r="B9" s="54">
        <v>44718</v>
      </c>
      <c r="C9" s="21">
        <f t="shared" si="0"/>
        <v>13280</v>
      </c>
      <c r="D9" s="39">
        <v>13.28</v>
      </c>
      <c r="E9" s="21">
        <v>7.25</v>
      </c>
      <c r="F9" s="21">
        <v>7.56</v>
      </c>
      <c r="G9" s="21">
        <v>140</v>
      </c>
      <c r="H9" s="21">
        <v>15</v>
      </c>
      <c r="I9" s="21">
        <v>300</v>
      </c>
      <c r="J9" s="21">
        <v>40</v>
      </c>
      <c r="K9" s="21">
        <v>274</v>
      </c>
      <c r="L9" s="21">
        <v>22</v>
      </c>
      <c r="M9" s="21" t="s">
        <v>37</v>
      </c>
      <c r="N9" s="21">
        <v>500</v>
      </c>
      <c r="O9" s="21">
        <v>0.3</v>
      </c>
      <c r="P9" s="21">
        <v>20.61</v>
      </c>
      <c r="Q9" s="21">
        <v>1400000</v>
      </c>
      <c r="R9" s="55"/>
    </row>
    <row r="10" spans="1:47" x14ac:dyDescent="0.3">
      <c r="B10" s="54">
        <v>44719</v>
      </c>
      <c r="C10" s="21">
        <f t="shared" si="0"/>
        <v>13800</v>
      </c>
      <c r="D10" s="39">
        <v>13.8</v>
      </c>
      <c r="E10" s="21">
        <v>7.34</v>
      </c>
      <c r="F10" s="21">
        <v>7.61</v>
      </c>
      <c r="G10" s="21">
        <v>135</v>
      </c>
      <c r="H10" s="21">
        <v>16</v>
      </c>
      <c r="I10" s="21">
        <v>308</v>
      </c>
      <c r="J10" s="21">
        <v>44</v>
      </c>
      <c r="K10" s="21">
        <v>259</v>
      </c>
      <c r="L10" s="21">
        <v>25</v>
      </c>
      <c r="M10" s="21" t="s">
        <v>37</v>
      </c>
      <c r="N10" s="21">
        <v>600</v>
      </c>
      <c r="O10" s="21">
        <v>0.2</v>
      </c>
      <c r="P10" s="21">
        <v>21.46</v>
      </c>
      <c r="Q10" s="21">
        <v>1600000</v>
      </c>
      <c r="R10" s="55"/>
    </row>
    <row r="11" spans="1:47" x14ac:dyDescent="0.3">
      <c r="B11" s="54">
        <v>44720</v>
      </c>
      <c r="C11" s="21">
        <f t="shared" si="0"/>
        <v>13490</v>
      </c>
      <c r="D11" s="39">
        <v>13.49</v>
      </c>
      <c r="E11" s="21">
        <v>7.21</v>
      </c>
      <c r="F11" s="21">
        <v>7.49</v>
      </c>
      <c r="G11" s="21">
        <v>144</v>
      </c>
      <c r="H11" s="21">
        <v>14</v>
      </c>
      <c r="I11" s="21">
        <v>320</v>
      </c>
      <c r="J11" s="21">
        <v>36</v>
      </c>
      <c r="K11" s="21">
        <v>269</v>
      </c>
      <c r="L11" s="21">
        <v>21</v>
      </c>
      <c r="M11" s="21" t="s">
        <v>37</v>
      </c>
      <c r="N11" s="21">
        <v>700</v>
      </c>
      <c r="O11" s="21">
        <v>0.2</v>
      </c>
      <c r="P11" s="21">
        <v>22.25</v>
      </c>
      <c r="Q11" s="21">
        <v>1300000</v>
      </c>
      <c r="R11" s="55"/>
    </row>
    <row r="12" spans="1:47" x14ac:dyDescent="0.3">
      <c r="B12" s="54">
        <v>44721</v>
      </c>
      <c r="C12" s="21">
        <f t="shared" si="0"/>
        <v>13180</v>
      </c>
      <c r="D12" s="39">
        <v>13.18</v>
      </c>
      <c r="E12" s="21">
        <v>7.28</v>
      </c>
      <c r="F12" s="21">
        <v>7.66</v>
      </c>
      <c r="G12" s="21">
        <v>138</v>
      </c>
      <c r="H12" s="21">
        <v>15</v>
      </c>
      <c r="I12" s="21">
        <v>304</v>
      </c>
      <c r="J12" s="21">
        <v>40</v>
      </c>
      <c r="K12" s="21">
        <v>256</v>
      </c>
      <c r="L12" s="21">
        <v>23</v>
      </c>
      <c r="M12" s="21" t="s">
        <v>37</v>
      </c>
      <c r="N12" s="21">
        <v>500</v>
      </c>
      <c r="O12" s="21">
        <v>0.3</v>
      </c>
      <c r="P12" s="21">
        <v>21.57</v>
      </c>
      <c r="Q12" s="21">
        <v>1400000</v>
      </c>
      <c r="R12" s="55"/>
    </row>
    <row r="13" spans="1:47" x14ac:dyDescent="0.3">
      <c r="B13" s="54">
        <v>44722</v>
      </c>
      <c r="C13" s="21">
        <f t="shared" si="0"/>
        <v>13160</v>
      </c>
      <c r="D13" s="39">
        <v>13.16</v>
      </c>
      <c r="E13" s="21">
        <v>7.17</v>
      </c>
      <c r="F13" s="21">
        <v>7.57</v>
      </c>
      <c r="G13" s="21">
        <v>145</v>
      </c>
      <c r="H13" s="21">
        <v>13</v>
      </c>
      <c r="I13" s="21">
        <v>312</v>
      </c>
      <c r="J13" s="21">
        <v>36</v>
      </c>
      <c r="K13" s="21">
        <v>271</v>
      </c>
      <c r="L13" s="21">
        <v>22</v>
      </c>
      <c r="M13" s="21" t="s">
        <v>37</v>
      </c>
      <c r="N13" s="21">
        <v>600</v>
      </c>
      <c r="O13" s="21">
        <v>0.2</v>
      </c>
      <c r="P13" s="21">
        <v>22.68</v>
      </c>
      <c r="Q13" s="21">
        <v>1200000</v>
      </c>
      <c r="R13" s="55"/>
    </row>
    <row r="14" spans="1:47" x14ac:dyDescent="0.3">
      <c r="B14" s="54">
        <v>44723</v>
      </c>
      <c r="C14" s="21">
        <f t="shared" si="0"/>
        <v>14110</v>
      </c>
      <c r="D14" s="39">
        <v>14.11</v>
      </c>
      <c r="E14" s="21">
        <v>7.24</v>
      </c>
      <c r="F14" s="21">
        <v>7.68</v>
      </c>
      <c r="G14" s="21">
        <v>136</v>
      </c>
      <c r="H14" s="21">
        <v>14</v>
      </c>
      <c r="I14" s="21">
        <v>332</v>
      </c>
      <c r="J14" s="21">
        <v>32</v>
      </c>
      <c r="K14" s="21">
        <v>283</v>
      </c>
      <c r="L14" s="21">
        <v>20</v>
      </c>
      <c r="M14" s="21" t="s">
        <v>37</v>
      </c>
      <c r="N14" s="21">
        <v>400</v>
      </c>
      <c r="O14" s="21">
        <v>0.3</v>
      </c>
      <c r="P14" s="21">
        <v>21.74</v>
      </c>
      <c r="Q14" s="21">
        <v>1700000</v>
      </c>
      <c r="R14" s="55"/>
    </row>
    <row r="15" spans="1:47" x14ac:dyDescent="0.3">
      <c r="B15" s="54">
        <v>44724</v>
      </c>
      <c r="C15" s="21">
        <f t="shared" si="0"/>
        <v>13010</v>
      </c>
      <c r="D15" s="39">
        <v>13.01</v>
      </c>
      <c r="E15" s="21">
        <v>7.16</v>
      </c>
      <c r="F15" s="21">
        <v>7.51</v>
      </c>
      <c r="G15" s="21">
        <v>140</v>
      </c>
      <c r="H15" s="21">
        <v>13</v>
      </c>
      <c r="I15" s="21">
        <v>316</v>
      </c>
      <c r="J15" s="21">
        <v>36</v>
      </c>
      <c r="K15" s="21">
        <v>277</v>
      </c>
      <c r="L15" s="21">
        <v>23</v>
      </c>
      <c r="M15" s="21" t="s">
        <v>37</v>
      </c>
      <c r="N15" s="21">
        <v>500</v>
      </c>
      <c r="O15" s="21">
        <v>0.2</v>
      </c>
      <c r="P15" s="21">
        <v>22.46</v>
      </c>
      <c r="Q15" s="21">
        <v>1300000</v>
      </c>
      <c r="R15" s="55"/>
    </row>
    <row r="16" spans="1:47" x14ac:dyDescent="0.3">
      <c r="B16" s="54">
        <v>44725</v>
      </c>
      <c r="C16" s="21">
        <f t="shared" si="0"/>
        <v>13880</v>
      </c>
      <c r="D16" s="39">
        <v>13.88</v>
      </c>
      <c r="E16" s="21">
        <v>7.23</v>
      </c>
      <c r="F16" s="21">
        <v>7.48</v>
      </c>
      <c r="G16" s="21">
        <v>135</v>
      </c>
      <c r="H16" s="21">
        <v>15</v>
      </c>
      <c r="I16" s="21">
        <v>300</v>
      </c>
      <c r="J16" s="21">
        <v>40</v>
      </c>
      <c r="K16" s="21">
        <v>266</v>
      </c>
      <c r="L16" s="21">
        <v>21</v>
      </c>
      <c r="M16" s="21" t="s">
        <v>37</v>
      </c>
      <c r="N16" s="21">
        <v>600</v>
      </c>
      <c r="O16" s="21">
        <v>0.2</v>
      </c>
      <c r="P16" s="21">
        <v>23.16</v>
      </c>
      <c r="Q16" s="21">
        <v>1600000</v>
      </c>
      <c r="R16" s="55"/>
    </row>
    <row r="17" spans="2:18" x14ac:dyDescent="0.3">
      <c r="B17" s="54">
        <v>44726</v>
      </c>
      <c r="C17" s="21">
        <f t="shared" si="0"/>
        <v>14140</v>
      </c>
      <c r="D17" s="39">
        <v>14.14</v>
      </c>
      <c r="E17" s="21">
        <v>7.15</v>
      </c>
      <c r="F17" s="21">
        <v>7.43</v>
      </c>
      <c r="G17" s="21">
        <v>144</v>
      </c>
      <c r="H17" s="21">
        <v>14</v>
      </c>
      <c r="I17" s="21">
        <v>320</v>
      </c>
      <c r="J17" s="21">
        <v>36</v>
      </c>
      <c r="K17" s="21">
        <v>258</v>
      </c>
      <c r="L17" s="21">
        <v>24</v>
      </c>
      <c r="M17" s="21" t="s">
        <v>37</v>
      </c>
      <c r="N17" s="21">
        <v>400</v>
      </c>
      <c r="O17" s="21">
        <v>0.3</v>
      </c>
      <c r="P17" s="21">
        <v>21.94</v>
      </c>
      <c r="Q17" s="21">
        <v>1200000</v>
      </c>
      <c r="R17" s="55"/>
    </row>
    <row r="18" spans="2:18" x14ac:dyDescent="0.3">
      <c r="B18" s="54">
        <v>44727</v>
      </c>
      <c r="C18" s="21">
        <f t="shared" si="0"/>
        <v>13110</v>
      </c>
      <c r="D18" s="39">
        <v>13.11</v>
      </c>
      <c r="E18" s="21">
        <v>7.27</v>
      </c>
      <c r="F18" s="21">
        <v>7.55</v>
      </c>
      <c r="G18" s="21">
        <v>138</v>
      </c>
      <c r="H18" s="21">
        <v>16</v>
      </c>
      <c r="I18" s="21">
        <v>308</v>
      </c>
      <c r="J18" s="21">
        <v>40</v>
      </c>
      <c r="K18" s="21">
        <v>270</v>
      </c>
      <c r="L18" s="21">
        <v>22</v>
      </c>
      <c r="M18" s="21" t="s">
        <v>37</v>
      </c>
      <c r="N18" s="21">
        <v>700</v>
      </c>
      <c r="O18" s="21">
        <v>0.2</v>
      </c>
      <c r="P18" s="21">
        <v>22.53</v>
      </c>
      <c r="Q18" s="21">
        <v>1400000</v>
      </c>
      <c r="R18" s="55"/>
    </row>
    <row r="19" spans="2:18" x14ac:dyDescent="0.3">
      <c r="B19" s="54">
        <v>44728</v>
      </c>
      <c r="C19" s="21">
        <f t="shared" si="0"/>
        <v>13000</v>
      </c>
      <c r="D19" s="39">
        <v>13</v>
      </c>
      <c r="E19" s="21">
        <v>7.19</v>
      </c>
      <c r="F19" s="21">
        <v>7.48</v>
      </c>
      <c r="G19" s="21">
        <v>146</v>
      </c>
      <c r="H19" s="21">
        <v>15</v>
      </c>
      <c r="I19" s="21">
        <v>316</v>
      </c>
      <c r="J19" s="21">
        <v>36</v>
      </c>
      <c r="K19" s="21">
        <v>264</v>
      </c>
      <c r="L19" s="21">
        <v>20</v>
      </c>
      <c r="M19" s="21" t="s">
        <v>37</v>
      </c>
      <c r="N19" s="21">
        <v>600</v>
      </c>
      <c r="O19" s="21">
        <v>0.3</v>
      </c>
      <c r="P19" s="21">
        <v>23.24</v>
      </c>
      <c r="Q19" s="21">
        <v>1300000</v>
      </c>
      <c r="R19" s="55"/>
    </row>
    <row r="20" spans="2:18" x14ac:dyDescent="0.3">
      <c r="B20" s="54">
        <v>44729</v>
      </c>
      <c r="C20" s="21">
        <f t="shared" si="0"/>
        <v>14900</v>
      </c>
      <c r="D20" s="39">
        <v>14.9</v>
      </c>
      <c r="E20" s="21">
        <v>7.24</v>
      </c>
      <c r="F20" s="21">
        <v>7.59</v>
      </c>
      <c r="G20" s="21">
        <v>150</v>
      </c>
      <c r="H20" s="21">
        <v>17</v>
      </c>
      <c r="I20" s="21">
        <v>312</v>
      </c>
      <c r="J20" s="21">
        <v>40</v>
      </c>
      <c r="K20" s="21">
        <v>275</v>
      </c>
      <c r="L20" s="21">
        <v>23</v>
      </c>
      <c r="M20" s="21" t="s">
        <v>37</v>
      </c>
      <c r="N20" s="21">
        <v>500</v>
      </c>
      <c r="O20" s="21">
        <v>0.2</v>
      </c>
      <c r="P20" s="21">
        <v>22.84</v>
      </c>
      <c r="Q20" s="21">
        <v>1700000</v>
      </c>
      <c r="R20" s="55"/>
    </row>
    <row r="21" spans="2:18" x14ac:dyDescent="0.3">
      <c r="B21" s="54">
        <v>44730</v>
      </c>
      <c r="C21" s="21">
        <f t="shared" si="0"/>
        <v>13570</v>
      </c>
      <c r="D21" s="39">
        <v>13.57</v>
      </c>
      <c r="E21" s="21">
        <v>7.18</v>
      </c>
      <c r="F21" s="21">
        <v>7.63</v>
      </c>
      <c r="G21" s="21">
        <v>142</v>
      </c>
      <c r="H21" s="21">
        <v>14</v>
      </c>
      <c r="I21" s="21">
        <v>304</v>
      </c>
      <c r="J21" s="21">
        <v>36</v>
      </c>
      <c r="K21" s="21">
        <v>268</v>
      </c>
      <c r="L21" s="21">
        <v>21</v>
      </c>
      <c r="M21" s="21" t="s">
        <v>37</v>
      </c>
      <c r="N21" s="21">
        <v>600</v>
      </c>
      <c r="O21" s="21">
        <v>0.2</v>
      </c>
      <c r="P21" s="21">
        <v>21.78</v>
      </c>
      <c r="Q21" s="21">
        <v>1400000</v>
      </c>
      <c r="R21" s="55"/>
    </row>
    <row r="22" spans="2:18" x14ac:dyDescent="0.3">
      <c r="B22" s="54">
        <v>44731</v>
      </c>
      <c r="C22" s="21">
        <f t="shared" si="0"/>
        <v>15320</v>
      </c>
      <c r="D22" s="39">
        <v>15.32</v>
      </c>
      <c r="E22" s="21">
        <v>7.28</v>
      </c>
      <c r="F22" s="21">
        <v>7.56</v>
      </c>
      <c r="G22" s="21">
        <v>155</v>
      </c>
      <c r="H22" s="21">
        <v>16</v>
      </c>
      <c r="I22" s="21">
        <v>324</v>
      </c>
      <c r="J22" s="21">
        <v>44</v>
      </c>
      <c r="K22" s="21">
        <v>281</v>
      </c>
      <c r="L22" s="21">
        <v>24</v>
      </c>
      <c r="M22" s="21" t="s">
        <v>37</v>
      </c>
      <c r="N22" s="21">
        <v>700</v>
      </c>
      <c r="O22" s="21">
        <v>0.3</v>
      </c>
      <c r="P22" s="21">
        <v>22.17</v>
      </c>
      <c r="Q22" s="21">
        <v>1600000</v>
      </c>
      <c r="R22" s="35"/>
    </row>
    <row r="23" spans="2:18" x14ac:dyDescent="0.3">
      <c r="B23" s="54">
        <v>44732</v>
      </c>
      <c r="C23" s="21">
        <f t="shared" si="0"/>
        <v>13960</v>
      </c>
      <c r="D23" s="21">
        <v>13.96</v>
      </c>
      <c r="E23" s="21">
        <v>7.22</v>
      </c>
      <c r="F23" s="21">
        <v>7.41</v>
      </c>
      <c r="G23" s="21">
        <v>145</v>
      </c>
      <c r="H23" s="21">
        <v>15</v>
      </c>
      <c r="I23" s="21">
        <v>308</v>
      </c>
      <c r="J23" s="21">
        <v>40</v>
      </c>
      <c r="K23" s="21">
        <v>276</v>
      </c>
      <c r="L23" s="21">
        <v>22</v>
      </c>
      <c r="M23" s="21" t="s">
        <v>37</v>
      </c>
      <c r="N23" s="21">
        <v>600</v>
      </c>
      <c r="O23" s="21">
        <v>0.2</v>
      </c>
      <c r="P23" s="21">
        <v>21.88</v>
      </c>
      <c r="Q23" s="21">
        <v>1300000</v>
      </c>
      <c r="R23" s="35"/>
    </row>
    <row r="24" spans="2:18" x14ac:dyDescent="0.3">
      <c r="B24" s="54">
        <v>44733</v>
      </c>
      <c r="C24" s="21">
        <f t="shared" si="0"/>
        <v>13380</v>
      </c>
      <c r="D24" s="21">
        <v>13.38</v>
      </c>
      <c r="E24" s="21">
        <v>7.31</v>
      </c>
      <c r="F24" s="21">
        <v>7.68</v>
      </c>
      <c r="G24" s="21">
        <v>158</v>
      </c>
      <c r="H24" s="21">
        <v>17</v>
      </c>
      <c r="I24" s="21">
        <v>332</v>
      </c>
      <c r="J24" s="21">
        <v>44</v>
      </c>
      <c r="K24" s="21">
        <v>261</v>
      </c>
      <c r="L24" s="21">
        <v>23</v>
      </c>
      <c r="M24" s="21" t="s">
        <v>37</v>
      </c>
      <c r="N24" s="21">
        <v>500</v>
      </c>
      <c r="O24" s="21">
        <v>0.3</v>
      </c>
      <c r="P24" s="21">
        <v>22.54</v>
      </c>
      <c r="Q24" s="21">
        <v>1200000</v>
      </c>
      <c r="R24" s="35"/>
    </row>
    <row r="25" spans="2:18" x14ac:dyDescent="0.3">
      <c r="B25" s="54">
        <v>44734</v>
      </c>
      <c r="C25" s="21">
        <f t="shared" si="0"/>
        <v>13570</v>
      </c>
      <c r="D25" s="21">
        <v>13.57</v>
      </c>
      <c r="E25" s="21">
        <v>7.26</v>
      </c>
      <c r="F25" s="21">
        <v>7.46</v>
      </c>
      <c r="G25" s="21">
        <v>152</v>
      </c>
      <c r="H25" s="21">
        <v>15</v>
      </c>
      <c r="I25" s="21">
        <v>324</v>
      </c>
      <c r="J25" s="21">
        <v>40</v>
      </c>
      <c r="K25" s="21">
        <v>280</v>
      </c>
      <c r="L25" s="21">
        <v>25</v>
      </c>
      <c r="M25" s="21" t="s">
        <v>37</v>
      </c>
      <c r="N25" s="21">
        <v>600</v>
      </c>
      <c r="O25" s="21">
        <v>0.2</v>
      </c>
      <c r="P25" s="21">
        <v>23.21</v>
      </c>
      <c r="Q25" s="21">
        <v>1400000</v>
      </c>
      <c r="R25" s="35"/>
    </row>
    <row r="26" spans="2:18" x14ac:dyDescent="0.3">
      <c r="B26" s="54">
        <v>44735</v>
      </c>
      <c r="C26" s="21">
        <f t="shared" si="0"/>
        <v>13330</v>
      </c>
      <c r="D26" s="21">
        <v>13.33</v>
      </c>
      <c r="E26" s="21">
        <v>7.21</v>
      </c>
      <c r="F26" s="21">
        <v>7.54</v>
      </c>
      <c r="G26" s="21">
        <v>140</v>
      </c>
      <c r="H26" s="21">
        <v>14</v>
      </c>
      <c r="I26" s="21">
        <v>304</v>
      </c>
      <c r="J26" s="21">
        <v>36</v>
      </c>
      <c r="K26" s="21">
        <v>271</v>
      </c>
      <c r="L26" s="21">
        <v>23</v>
      </c>
      <c r="M26" s="21" t="s">
        <v>37</v>
      </c>
      <c r="N26" s="21">
        <v>400</v>
      </c>
      <c r="O26" s="21">
        <v>0.3</v>
      </c>
      <c r="P26" s="21">
        <v>21.96</v>
      </c>
      <c r="Q26" s="21">
        <v>1700000</v>
      </c>
      <c r="R26" s="35"/>
    </row>
    <row r="27" spans="2:18" x14ac:dyDescent="0.3">
      <c r="B27" s="54">
        <v>44736</v>
      </c>
      <c r="C27" s="21">
        <f t="shared" si="0"/>
        <v>12830</v>
      </c>
      <c r="D27" s="21">
        <v>12.83</v>
      </c>
      <c r="E27" s="21">
        <v>7.33</v>
      </c>
      <c r="F27" s="21">
        <v>7.61</v>
      </c>
      <c r="G27" s="21">
        <v>146</v>
      </c>
      <c r="H27" s="21">
        <v>15</v>
      </c>
      <c r="I27" s="21">
        <v>316</v>
      </c>
      <c r="J27" s="21">
        <v>40</v>
      </c>
      <c r="K27" s="21">
        <v>286</v>
      </c>
      <c r="L27" s="21">
        <v>21</v>
      </c>
      <c r="M27" s="21" t="s">
        <v>37</v>
      </c>
      <c r="N27" s="21">
        <v>500</v>
      </c>
      <c r="O27" s="21">
        <v>0.2</v>
      </c>
      <c r="P27" s="39">
        <v>22.48</v>
      </c>
      <c r="Q27" s="21">
        <v>1600000</v>
      </c>
      <c r="R27" s="35"/>
    </row>
    <row r="28" spans="2:18" x14ac:dyDescent="0.3">
      <c r="B28" s="54">
        <v>44737</v>
      </c>
      <c r="C28" s="21">
        <f t="shared" si="0"/>
        <v>12130</v>
      </c>
      <c r="D28" s="21">
        <v>12.13</v>
      </c>
      <c r="E28" s="21">
        <v>7.25</v>
      </c>
      <c r="F28" s="21">
        <v>7.58</v>
      </c>
      <c r="G28" s="21">
        <v>135</v>
      </c>
      <c r="H28" s="21">
        <v>14</v>
      </c>
      <c r="I28" s="21">
        <v>300</v>
      </c>
      <c r="J28" s="21">
        <v>36</v>
      </c>
      <c r="K28" s="21">
        <v>265</v>
      </c>
      <c r="L28" s="21">
        <v>22</v>
      </c>
      <c r="M28" s="21" t="s">
        <v>37</v>
      </c>
      <c r="N28" s="21">
        <v>600</v>
      </c>
      <c r="O28" s="21">
        <v>0.2</v>
      </c>
      <c r="P28" s="39">
        <v>23.4</v>
      </c>
      <c r="Q28" s="21">
        <v>1300000</v>
      </c>
      <c r="R28" s="35"/>
    </row>
    <row r="29" spans="2:18" x14ac:dyDescent="0.3">
      <c r="B29" s="54">
        <v>44738</v>
      </c>
      <c r="C29" s="21">
        <f t="shared" si="0"/>
        <v>13730</v>
      </c>
      <c r="D29" s="21">
        <v>13.73</v>
      </c>
      <c r="E29" s="21">
        <v>7.16</v>
      </c>
      <c r="F29" s="21">
        <v>7.49</v>
      </c>
      <c r="G29" s="21">
        <v>143</v>
      </c>
      <c r="H29" s="21">
        <v>15</v>
      </c>
      <c r="I29" s="21">
        <v>312</v>
      </c>
      <c r="J29" s="21">
        <v>40</v>
      </c>
      <c r="K29" s="21">
        <v>277</v>
      </c>
      <c r="L29" s="21">
        <v>24</v>
      </c>
      <c r="M29" s="21" t="s">
        <v>37</v>
      </c>
      <c r="N29" s="21">
        <v>700</v>
      </c>
      <c r="O29" s="21">
        <v>0.3</v>
      </c>
      <c r="P29" s="21">
        <v>22.77</v>
      </c>
      <c r="Q29" s="21">
        <v>1200000</v>
      </c>
      <c r="R29" s="35"/>
    </row>
    <row r="30" spans="2:18" x14ac:dyDescent="0.3">
      <c r="B30" s="54">
        <v>44739</v>
      </c>
      <c r="C30" s="21">
        <f t="shared" si="0"/>
        <v>14300</v>
      </c>
      <c r="D30" s="39">
        <v>14.3</v>
      </c>
      <c r="E30" s="21">
        <v>7.37</v>
      </c>
      <c r="F30" s="21">
        <v>7.63</v>
      </c>
      <c r="G30" s="21">
        <v>140</v>
      </c>
      <c r="H30" s="21">
        <v>14</v>
      </c>
      <c r="I30" s="21">
        <v>320</v>
      </c>
      <c r="J30" s="21">
        <v>44</v>
      </c>
      <c r="K30" s="21">
        <v>288</v>
      </c>
      <c r="L30" s="21">
        <v>26</v>
      </c>
      <c r="M30" s="21" t="s">
        <v>37</v>
      </c>
      <c r="N30" s="21">
        <v>600</v>
      </c>
      <c r="O30" s="21">
        <v>0.2</v>
      </c>
      <c r="P30" s="21">
        <v>21.38</v>
      </c>
      <c r="Q30" s="21">
        <v>1700000</v>
      </c>
      <c r="R30" s="35"/>
    </row>
    <row r="31" spans="2:18" x14ac:dyDescent="0.3">
      <c r="B31" s="54">
        <v>44740</v>
      </c>
      <c r="C31" s="21">
        <f t="shared" si="0"/>
        <v>13950</v>
      </c>
      <c r="D31" s="21">
        <v>13.95</v>
      </c>
      <c r="E31" s="21">
        <v>7.29</v>
      </c>
      <c r="F31" s="21">
        <v>7.55</v>
      </c>
      <c r="G31" s="21">
        <v>146</v>
      </c>
      <c r="H31" s="21">
        <v>16</v>
      </c>
      <c r="I31" s="21">
        <v>308</v>
      </c>
      <c r="J31" s="21">
        <v>40</v>
      </c>
      <c r="K31" s="21">
        <v>269</v>
      </c>
      <c r="L31" s="21">
        <v>23</v>
      </c>
      <c r="M31" s="21" t="s">
        <v>37</v>
      </c>
      <c r="N31" s="21">
        <v>500</v>
      </c>
      <c r="O31" s="21">
        <v>0.3</v>
      </c>
      <c r="P31" s="21">
        <v>23.11</v>
      </c>
      <c r="Q31" s="21">
        <v>1400000</v>
      </c>
      <c r="R31" s="35"/>
    </row>
    <row r="32" spans="2:18" x14ac:dyDescent="0.3">
      <c r="B32" s="54">
        <v>44741</v>
      </c>
      <c r="C32" s="21">
        <f t="shared" si="0"/>
        <v>13790</v>
      </c>
      <c r="D32" s="21">
        <v>13.79</v>
      </c>
      <c r="E32" s="21">
        <v>7.23</v>
      </c>
      <c r="F32" s="21">
        <v>7.71</v>
      </c>
      <c r="G32" s="21">
        <v>136</v>
      </c>
      <c r="H32" s="21">
        <v>14</v>
      </c>
      <c r="I32" s="21">
        <v>300</v>
      </c>
      <c r="J32" s="21">
        <v>36</v>
      </c>
      <c r="K32" s="21">
        <v>283</v>
      </c>
      <c r="L32" s="21">
        <v>21</v>
      </c>
      <c r="M32" s="21" t="s">
        <v>37</v>
      </c>
      <c r="N32" s="21">
        <v>400</v>
      </c>
      <c r="O32" s="21">
        <v>0.3</v>
      </c>
      <c r="P32" s="21">
        <v>22.56</v>
      </c>
      <c r="Q32" s="21">
        <v>1600000</v>
      </c>
      <c r="R32" s="35"/>
    </row>
    <row r="33" spans="1:18" ht="15" thickBot="1" x14ac:dyDescent="0.35">
      <c r="B33" s="56">
        <v>44742</v>
      </c>
      <c r="C33" s="50">
        <f t="shared" si="0"/>
        <v>15120</v>
      </c>
      <c r="D33" s="50">
        <v>15.12</v>
      </c>
      <c r="E33" s="50">
        <v>7.31</v>
      </c>
      <c r="F33" s="50">
        <v>7.65</v>
      </c>
      <c r="G33" s="50">
        <v>140</v>
      </c>
      <c r="H33" s="50">
        <v>15</v>
      </c>
      <c r="I33" s="50">
        <v>312</v>
      </c>
      <c r="J33" s="50">
        <v>40</v>
      </c>
      <c r="K33" s="50">
        <v>274</v>
      </c>
      <c r="L33" s="50">
        <v>25</v>
      </c>
      <c r="M33" s="50" t="s">
        <v>37</v>
      </c>
      <c r="N33" s="50">
        <v>600</v>
      </c>
      <c r="O33" s="50">
        <v>0.2</v>
      </c>
      <c r="P33" s="50">
        <v>21.84</v>
      </c>
      <c r="Q33" s="50">
        <v>1300000</v>
      </c>
      <c r="R33" s="57"/>
    </row>
    <row r="34" spans="1:18" ht="15" thickBot="1" x14ac:dyDescent="0.35">
      <c r="B34" s="33" t="s">
        <v>32</v>
      </c>
      <c r="C34" s="13">
        <f t="shared" ref="C34:L34" si="1">AVERAGE(C4:C33)</f>
        <v>13596.333333333334</v>
      </c>
      <c r="D34" s="13">
        <f t="shared" si="1"/>
        <v>13.596333333333332</v>
      </c>
      <c r="E34" s="13">
        <f t="shared" si="1"/>
        <v>7.2416666666666654</v>
      </c>
      <c r="F34" s="13">
        <f t="shared" si="1"/>
        <v>7.55866666666667</v>
      </c>
      <c r="G34" s="13">
        <f t="shared" si="1"/>
        <v>142</v>
      </c>
      <c r="H34" s="13">
        <f t="shared" si="1"/>
        <v>14.933333333333334</v>
      </c>
      <c r="I34" s="13">
        <f t="shared" si="1"/>
        <v>312.93333333333334</v>
      </c>
      <c r="J34" s="13">
        <f t="shared" si="1"/>
        <v>38.93333333333333</v>
      </c>
      <c r="K34" s="13">
        <f t="shared" si="1"/>
        <v>270.23333333333335</v>
      </c>
      <c r="L34" s="13">
        <f t="shared" si="1"/>
        <v>22.533333333333335</v>
      </c>
      <c r="M34" s="13" t="s">
        <v>37</v>
      </c>
      <c r="N34" s="13">
        <f>AVERAGE(N4:N33)</f>
        <v>560</v>
      </c>
      <c r="O34" s="13">
        <f>AVERAGE(O4:O33)</f>
        <v>0.24333333333333332</v>
      </c>
      <c r="P34" s="13">
        <f>AVERAGE(P4:P33)</f>
        <v>22.334</v>
      </c>
      <c r="Q34" s="13">
        <f>AVERAGE(Q4:Q33)</f>
        <v>1433333.3333333333</v>
      </c>
      <c r="R34" s="23"/>
    </row>
    <row r="35" spans="1:18" x14ac:dyDescent="0.3">
      <c r="D35" s="68">
        <f>SUM(D4:D33)</f>
        <v>407.89</v>
      </c>
    </row>
    <row r="40" spans="1:18" ht="40.799999999999997" customHeight="1" x14ac:dyDescent="0.3">
      <c r="A40" s="14"/>
      <c r="B40" s="70" t="s">
        <v>33</v>
      </c>
      <c r="C40" s="70"/>
      <c r="D40" s="69" t="s">
        <v>34</v>
      </c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17"/>
    </row>
    <row r="42" spans="1:18" x14ac:dyDescent="0.3">
      <c r="A42" s="15"/>
      <c r="B42" s="15" t="s">
        <v>35</v>
      </c>
      <c r="C42" s="16">
        <f t="shared" ref="C42:L42" si="2">MIN(C4:C33)</f>
        <v>12130</v>
      </c>
      <c r="D42" s="16">
        <f t="shared" si="2"/>
        <v>12.13</v>
      </c>
      <c r="E42" s="16">
        <f t="shared" si="2"/>
        <v>7.15</v>
      </c>
      <c r="F42" s="16">
        <f t="shared" si="2"/>
        <v>7.41</v>
      </c>
      <c r="G42" s="16">
        <f t="shared" si="2"/>
        <v>130</v>
      </c>
      <c r="H42" s="16">
        <f t="shared" si="2"/>
        <v>13</v>
      </c>
      <c r="I42" s="16">
        <f t="shared" si="2"/>
        <v>300</v>
      </c>
      <c r="J42" s="16">
        <f t="shared" si="2"/>
        <v>32</v>
      </c>
      <c r="K42" s="16">
        <f t="shared" si="2"/>
        <v>248</v>
      </c>
      <c r="L42" s="16">
        <f t="shared" si="2"/>
        <v>20</v>
      </c>
      <c r="M42" s="16"/>
      <c r="N42" s="16">
        <f>MIN(N4:N33)</f>
        <v>400</v>
      </c>
      <c r="O42" s="16">
        <f>MIN(O4:O33)</f>
        <v>0.2</v>
      </c>
      <c r="P42" s="16">
        <f>MIN(P4:P33)</f>
        <v>20.61</v>
      </c>
      <c r="Q42" s="16">
        <f>MIN(Q4:Q33)</f>
        <v>1200000</v>
      </c>
      <c r="R42" s="16"/>
    </row>
    <row r="43" spans="1:18" x14ac:dyDescent="0.3">
      <c r="A43" s="15"/>
      <c r="B43" s="15"/>
    </row>
    <row r="44" spans="1:18" x14ac:dyDescent="0.3">
      <c r="A44" s="15"/>
      <c r="B44" s="15" t="s">
        <v>36</v>
      </c>
      <c r="C44" s="16">
        <f t="shared" ref="C44:L44" si="3">MAX(C4:C33)</f>
        <v>15320</v>
      </c>
      <c r="D44" s="16">
        <f t="shared" si="3"/>
        <v>15.32</v>
      </c>
      <c r="E44" s="16">
        <f t="shared" si="3"/>
        <v>7.37</v>
      </c>
      <c r="F44" s="16">
        <f t="shared" si="3"/>
        <v>7.71</v>
      </c>
      <c r="G44" s="16">
        <f t="shared" si="3"/>
        <v>158</v>
      </c>
      <c r="H44" s="16">
        <f t="shared" si="3"/>
        <v>17</v>
      </c>
      <c r="I44" s="16">
        <f t="shared" si="3"/>
        <v>332</v>
      </c>
      <c r="J44" s="16">
        <f t="shared" si="3"/>
        <v>44</v>
      </c>
      <c r="K44" s="16">
        <f t="shared" si="3"/>
        <v>288</v>
      </c>
      <c r="L44" s="16">
        <f t="shared" si="3"/>
        <v>26</v>
      </c>
      <c r="M44" s="16"/>
      <c r="N44" s="16">
        <f>MAX(N4:N33)</f>
        <v>700</v>
      </c>
      <c r="O44" s="16">
        <f>MAX(O4:O33)</f>
        <v>0.3</v>
      </c>
      <c r="P44" s="16">
        <f>MAX(P4:P33)</f>
        <v>23.4</v>
      </c>
      <c r="Q44" s="16">
        <f>MAX(Q4:Q33)</f>
        <v>1700000</v>
      </c>
      <c r="R44" s="16"/>
    </row>
  </sheetData>
  <mergeCells count="12">
    <mergeCell ref="D40:Q40"/>
    <mergeCell ref="B40:C40"/>
    <mergeCell ref="B1:R1"/>
    <mergeCell ref="B2:B3"/>
    <mergeCell ref="C2:D2"/>
    <mergeCell ref="E2:F2"/>
    <mergeCell ref="G2:H2"/>
    <mergeCell ref="I2:J2"/>
    <mergeCell ref="K2:L2"/>
    <mergeCell ref="M2:N2"/>
    <mergeCell ref="P2:Q2"/>
    <mergeCell ref="R2:R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Numayadahi</vt:lpstr>
      <vt:lpstr>Salori</vt:lpstr>
      <vt:lpstr>Kodra</vt:lpstr>
      <vt:lpstr>Ponghat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2024-07-29T12:47:56Z</dcterms:modified>
</cp:coreProperties>
</file>