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8E66F8BB-A948-4125-BD6C-90E21443FF93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Numayadahi" sheetId="3" r:id="rId1"/>
    <sheet name="Salori" sheetId="4" r:id="rId2"/>
    <sheet name="Kodra" sheetId="5" r:id="rId3"/>
    <sheet name="Ponghat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6" l="1"/>
  <c r="C36" i="5"/>
  <c r="B35" i="4" l="1"/>
  <c r="C36" i="4"/>
  <c r="C36" i="3"/>
  <c r="B34" i="6" l="1"/>
  <c r="B33" i="6"/>
  <c r="B32" i="6"/>
  <c r="B34" i="5"/>
  <c r="B33" i="5"/>
  <c r="B34" i="4"/>
  <c r="B33" i="4"/>
  <c r="B34" i="3"/>
  <c r="B33" i="3"/>
  <c r="B32" i="3"/>
  <c r="B32" i="5"/>
  <c r="B31" i="5"/>
  <c r="B30" i="5"/>
  <c r="B29" i="5"/>
  <c r="B32" i="4"/>
  <c r="B31" i="4"/>
  <c r="B30" i="4" l="1"/>
  <c r="B29" i="4"/>
  <c r="B31" i="6"/>
  <c r="B30" i="6"/>
  <c r="B29" i="6"/>
  <c r="B31" i="3"/>
  <c r="B30" i="3"/>
  <c r="B29" i="3"/>
  <c r="B28" i="4"/>
  <c r="B27" i="4"/>
  <c r="B28" i="3"/>
  <c r="B28" i="5"/>
  <c r="B28" i="6"/>
  <c r="B27" i="6" l="1"/>
  <c r="B26" i="6"/>
  <c r="B25" i="6"/>
  <c r="B24" i="6"/>
  <c r="B23" i="6"/>
  <c r="B22" i="6"/>
  <c r="B27" i="5"/>
  <c r="B26" i="5"/>
  <c r="B25" i="5"/>
  <c r="B24" i="5"/>
  <c r="B23" i="5"/>
  <c r="B22" i="5"/>
  <c r="B21" i="5"/>
  <c r="B20" i="5"/>
  <c r="B26" i="4"/>
  <c r="B25" i="4"/>
  <c r="B24" i="4"/>
  <c r="B23" i="4"/>
  <c r="B22" i="4"/>
  <c r="B21" i="4"/>
  <c r="B20" i="4"/>
  <c r="B27" i="3"/>
  <c r="B26" i="3"/>
  <c r="B25" i="3"/>
  <c r="B24" i="3"/>
  <c r="B23" i="3"/>
  <c r="B22" i="3"/>
  <c r="B21" i="3"/>
  <c r="B20" i="3"/>
  <c r="B21" i="6"/>
  <c r="B20" i="6"/>
  <c r="B19" i="6" l="1"/>
  <c r="B18" i="6"/>
  <c r="B19" i="5"/>
  <c r="B18" i="5"/>
  <c r="B19" i="3"/>
  <c r="B18" i="3"/>
  <c r="B19" i="4"/>
  <c r="B18" i="4"/>
  <c r="B17" i="4"/>
  <c r="B16" i="4"/>
  <c r="B17" i="6" l="1"/>
  <c r="B16" i="6"/>
  <c r="B15" i="6"/>
  <c r="B14" i="6"/>
  <c r="B13" i="6"/>
  <c r="B17" i="5"/>
  <c r="B16" i="5"/>
  <c r="B15" i="5"/>
  <c r="B14" i="5"/>
  <c r="B13" i="5"/>
  <c r="B15" i="4"/>
  <c r="B14" i="4"/>
  <c r="B13" i="4"/>
  <c r="B17" i="3"/>
  <c r="B16" i="3"/>
  <c r="B15" i="3"/>
  <c r="B14" i="3"/>
  <c r="B13" i="3"/>
  <c r="B12" i="5"/>
  <c r="B12" i="3"/>
  <c r="B12" i="6"/>
  <c r="B12" i="4"/>
  <c r="B6" i="6" l="1"/>
  <c r="B7" i="6"/>
  <c r="B8" i="6"/>
  <c r="B9" i="6"/>
  <c r="B10" i="6"/>
  <c r="B11" i="6"/>
  <c r="B7" i="5"/>
  <c r="B8" i="5"/>
  <c r="B9" i="5"/>
  <c r="B10" i="5"/>
  <c r="B11" i="5"/>
  <c r="B6" i="4"/>
  <c r="B7" i="4"/>
  <c r="B8" i="4"/>
  <c r="B9" i="4"/>
  <c r="B10" i="4"/>
  <c r="B11" i="4"/>
  <c r="B7" i="3"/>
  <c r="B8" i="3"/>
  <c r="B9" i="3"/>
  <c r="B10" i="3"/>
  <c r="B11" i="3"/>
  <c r="B5" i="6"/>
  <c r="B4" i="6"/>
  <c r="B5" i="4"/>
  <c r="B4" i="4"/>
  <c r="B5" i="5"/>
  <c r="B6" i="5"/>
  <c r="B4" i="5"/>
  <c r="B5" i="3"/>
  <c r="B6" i="3"/>
  <c r="B4" i="3"/>
  <c r="P45" i="5" l="1"/>
  <c r="O45" i="5"/>
  <c r="N45" i="5"/>
  <c r="M45" i="5"/>
  <c r="K45" i="5"/>
  <c r="J45" i="5"/>
  <c r="I45" i="5"/>
  <c r="H45" i="5"/>
  <c r="G45" i="5"/>
  <c r="F45" i="5"/>
  <c r="E45" i="5"/>
  <c r="D45" i="5"/>
  <c r="C45" i="5"/>
  <c r="B45" i="5"/>
  <c r="P43" i="5"/>
  <c r="O43" i="5"/>
  <c r="N43" i="5"/>
  <c r="M43" i="5"/>
  <c r="K43" i="5"/>
  <c r="J43" i="5"/>
  <c r="I43" i="5"/>
  <c r="H43" i="5"/>
  <c r="G43" i="5"/>
  <c r="F43" i="5"/>
  <c r="E43" i="5"/>
  <c r="D43" i="5"/>
  <c r="C43" i="5"/>
  <c r="B43" i="5"/>
  <c r="P35" i="5"/>
  <c r="O35" i="5"/>
  <c r="N35" i="5"/>
  <c r="M35" i="5"/>
  <c r="K35" i="5"/>
  <c r="J35" i="5"/>
  <c r="I35" i="5"/>
  <c r="H35" i="5"/>
  <c r="G35" i="5"/>
  <c r="F35" i="5"/>
  <c r="E35" i="5"/>
  <c r="D35" i="5"/>
  <c r="C35" i="5"/>
  <c r="B35" i="5"/>
  <c r="D35" i="6" l="1"/>
  <c r="E35" i="6"/>
  <c r="F35" i="6"/>
  <c r="G35" i="6"/>
  <c r="H35" i="6"/>
  <c r="I35" i="6"/>
  <c r="J35" i="6"/>
  <c r="K35" i="6"/>
  <c r="M35" i="6"/>
  <c r="N35" i="6"/>
  <c r="O35" i="6"/>
  <c r="P35" i="6"/>
  <c r="B35" i="6"/>
  <c r="P45" i="6"/>
  <c r="O45" i="6"/>
  <c r="N45" i="6"/>
  <c r="M45" i="6"/>
  <c r="K45" i="6"/>
  <c r="J45" i="6"/>
  <c r="I45" i="6"/>
  <c r="H45" i="6"/>
  <c r="G45" i="6"/>
  <c r="F45" i="6"/>
  <c r="E45" i="6"/>
  <c r="D45" i="6"/>
  <c r="B45" i="6"/>
  <c r="P43" i="6"/>
  <c r="O43" i="6"/>
  <c r="N43" i="6"/>
  <c r="M43" i="6"/>
  <c r="K43" i="6"/>
  <c r="J43" i="6"/>
  <c r="I43" i="6"/>
  <c r="H43" i="6"/>
  <c r="G43" i="6"/>
  <c r="F43" i="6"/>
  <c r="E43" i="6"/>
  <c r="D43" i="6"/>
  <c r="B43" i="6"/>
  <c r="P45" i="4"/>
  <c r="O45" i="4"/>
  <c r="N45" i="4"/>
  <c r="M45" i="4"/>
  <c r="K45" i="4"/>
  <c r="J45" i="4"/>
  <c r="I45" i="4"/>
  <c r="H45" i="4"/>
  <c r="G45" i="4"/>
  <c r="F45" i="4"/>
  <c r="E45" i="4"/>
  <c r="D45" i="4"/>
  <c r="C45" i="4"/>
  <c r="B45" i="4"/>
  <c r="P43" i="4"/>
  <c r="O43" i="4"/>
  <c r="N43" i="4"/>
  <c r="M43" i="4"/>
  <c r="K43" i="4"/>
  <c r="J43" i="4"/>
  <c r="I43" i="4"/>
  <c r="H43" i="4"/>
  <c r="G43" i="4"/>
  <c r="F43" i="4"/>
  <c r="E43" i="4"/>
  <c r="D43" i="4"/>
  <c r="C43" i="4"/>
  <c r="B43" i="4"/>
  <c r="C35" i="4"/>
  <c r="D35" i="4"/>
  <c r="E35" i="4"/>
  <c r="F35" i="4"/>
  <c r="G35" i="4"/>
  <c r="H35" i="4"/>
  <c r="I35" i="4"/>
  <c r="J35" i="4"/>
  <c r="K35" i="4"/>
  <c r="M35" i="4"/>
  <c r="N35" i="4"/>
  <c r="O35" i="4"/>
  <c r="P35" i="4"/>
  <c r="C43" i="3"/>
  <c r="D43" i="3"/>
  <c r="E43" i="3"/>
  <c r="F43" i="3"/>
  <c r="G43" i="3"/>
  <c r="H43" i="3"/>
  <c r="I43" i="3"/>
  <c r="J43" i="3"/>
  <c r="K43" i="3"/>
  <c r="M43" i="3"/>
  <c r="N43" i="3"/>
  <c r="O43" i="3"/>
  <c r="P43" i="3"/>
  <c r="C45" i="3"/>
  <c r="D45" i="3"/>
  <c r="E45" i="3"/>
  <c r="F45" i="3"/>
  <c r="G45" i="3"/>
  <c r="H45" i="3"/>
  <c r="I45" i="3"/>
  <c r="J45" i="3"/>
  <c r="K45" i="3"/>
  <c r="M45" i="3"/>
  <c r="N45" i="3"/>
  <c r="O45" i="3"/>
  <c r="P45" i="3"/>
  <c r="B45" i="3"/>
  <c r="B43" i="3"/>
  <c r="C35" i="3"/>
  <c r="D35" i="3"/>
  <c r="E35" i="3"/>
  <c r="F35" i="3"/>
  <c r="G35" i="3"/>
  <c r="H35" i="3"/>
  <c r="I35" i="3"/>
  <c r="J35" i="3"/>
  <c r="K35" i="3"/>
  <c r="M35" i="3"/>
  <c r="N35" i="3"/>
  <c r="O35" i="3"/>
  <c r="P35" i="3"/>
  <c r="B35" i="3"/>
  <c r="C43" i="6" l="1"/>
  <c r="C45" i="6"/>
  <c r="C35" i="6"/>
</calcChain>
</file>

<file path=xl/sharedStrings.xml><?xml version="1.0" encoding="utf-8"?>
<sst xmlns="http://schemas.openxmlformats.org/spreadsheetml/2006/main" count="250" uniqueCount="40">
  <si>
    <t>Date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</si>
  <si>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</si>
  <si>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</si>
  <si>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</si>
  <si>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</si>
  <si>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</si>
  <si>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</si>
  <si>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</si>
  <si>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</si>
  <si>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</si>
  <si>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</si>
  <si>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</si>
  <si>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</si>
  <si>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Inlet COD
 (Design- &lt;500 mg/l)</t>
  </si>
  <si>
    <t>Final COD (Design  - &lt;50 mg/l)</t>
  </si>
  <si>
    <t>Inlet TSS
 (Design- &lt;500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</si>
  <si>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</si>
  <si>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</si>
  <si>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</si>
  <si>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</si>
  <si>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</si>
  <si>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Daily Feed Quantity  
MLD
(Design-
50 MLD)</t>
  </si>
  <si>
    <t>Final
pH (Design- 6.5 to 9.0)</t>
  </si>
  <si>
    <t>Final
BOD (Design - &lt;20 mg/l)</t>
  </si>
  <si>
    <t>Final TSS (Design  - &lt;30 mg/l)</t>
  </si>
  <si>
    <t>Numayadahi STP, 50 MLD STP at Prayagraj
 INLET FLOW &amp; QUALITY REPORT</t>
  </si>
  <si>
    <t>Daily Feed Quantity  
MLD
(Design-
29 MLD)</t>
  </si>
  <si>
    <t>Daily Feed Quantity  
MLD
(Design-
25 MLD)</t>
  </si>
  <si>
    <t>Daily Feed Quantity  
MLD
(Design-
10 MLD)</t>
  </si>
  <si>
    <t>Salori STP, 29 MLD STP at Prayagraj
 INLET FLOW &amp; QUALITY REPORT</t>
  </si>
  <si>
    <t>Ponghat STP, 10 MLD STP at Prayagraj
 INLET FLOW &amp; QUALITY REPORT</t>
  </si>
  <si>
    <t>Average</t>
  </si>
  <si>
    <t>Source:</t>
  </si>
  <si>
    <t>Logbook of Labarotory at Sewage Treament Plant</t>
  </si>
  <si>
    <t>Min</t>
  </si>
  <si>
    <t>Max</t>
  </si>
  <si>
    <t>NA</t>
  </si>
  <si>
    <t xml:space="preserve"> </t>
  </si>
  <si>
    <t>Ghagharnalla MPS was shutdown from 4:00 PM on 29.12.2023 to 12:00 PM on 30.12.2023 for rectification of leakge in rising main from Ghagharnalla MPS to Numayadahi STP. Subsequently, Numayadahi STP and Sasur Kadheri SPS were also shutdown.</t>
  </si>
  <si>
    <t>Kodra STP, 25 MLD STP at Prayagraj
 INLET FLOW &amp; QUALITY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</si>
</sst>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22"/>
      <name val="Calibri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1" fillId="0" borderId="0" xfId="0" applyFont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8" fillId="12" borderId="11" xfId="0" applyFont="1" applyFill="1" applyBorder="1" applyAlignment="1">
      <alignment horizontal="center" vertical="center" wrapText="1"/>
    </xf>
    <xf numFmtId="0" fontId="8" fillId="13" borderId="14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8" fillId="10" borderId="16" xfId="0" applyFont="1" applyFill="1" applyBorder="1" applyAlignment="1">
      <alignment horizontal="center" vertical="center" wrapText="1"/>
    </xf>
    <xf numFmtId="0" fontId="8" fillId="10" borderId="14" xfId="0" applyFont="1" applyFill="1" applyBorder="1" applyAlignment="1">
      <alignment horizontal="center" vertical="center" wrapText="1"/>
    </xf>
    <xf numFmtId="15" fontId="14" fillId="0" borderId="14" xfId="0" applyNumberFormat="1" applyFont="1" applyBorder="1" applyAlignment="1">
      <alignment horizontal="center" vertical="center" wrapText="1"/>
    </xf>
    <xf numFmtId="2" fontId="14" fillId="0" borderId="20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2" fontId="0" fillId="0" borderId="0" xfId="0" applyNumberFormat="1"/>
    <xf numFmtId="0" fontId="16" fillId="0" borderId="0" xfId="0" applyFont="1" applyAlignment="1">
      <alignment horizontal="left" vertical="center"/>
    </xf>
    <xf numFmtId="2" fontId="12" fillId="0" borderId="22" xfId="0" applyNumberFormat="1" applyFont="1" applyBorder="1" applyAlignment="1">
      <alignment horizontal="left" vertical="center" wrapText="1"/>
    </xf>
    <xf numFmtId="2" fontId="14" fillId="0" borderId="18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5" fillId="0" borderId="21" xfId="0" applyFont="1" applyBorder="1" applyAlignment="1">
      <alignment horizontal="center"/>
    </xf>
    <xf numFmtId="0" fontId="8" fillId="7" borderId="20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8" fillId="12" borderId="8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15" fontId="14" fillId="0" borderId="1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12" fillId="0" borderId="2" xfId="0" applyNumberFormat="1" applyFont="1" applyBorder="1" applyAlignment="1">
      <alignment vertical="center" wrapText="1"/>
    </xf>
    <xf numFmtId="0" fontId="15" fillId="0" borderId="11" xfId="0" applyFon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12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5" fontId="12" fillId="0" borderId="27" xfId="0" applyNumberFormat="1" applyFont="1" applyBorder="1" applyAlignment="1">
      <alignment horizontal="center" vertical="center" wrapText="1"/>
    </xf>
    <xf numFmtId="15" fontId="12" fillId="0" borderId="6" xfId="0" applyNumberFormat="1" applyFont="1" applyBorder="1" applyAlignment="1">
      <alignment horizontal="center" vertical="center" wrapText="1"/>
    </xf>
    <xf numFmtId="2" fontId="12" fillId="0" borderId="22" xfId="0" applyNumberFormat="1" applyFont="1" applyBorder="1" applyAlignment="1">
      <alignment vertical="center" wrapText="1"/>
    </xf>
    <xf numFmtId="15" fontId="12" fillId="0" borderId="28" xfId="0" applyNumberFormat="1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left" vertical="center" wrapText="1"/>
    </xf>
    <xf numFmtId="0" fontId="8" fillId="7" borderId="29" xfId="0" applyFont="1" applyFill="1" applyBorder="1" applyAlignment="1">
      <alignment horizontal="center" vertical="center" wrapText="1"/>
    </xf>
    <xf numFmtId="0" fontId="8" fillId="7" borderId="30" xfId="0" applyFont="1" applyFill="1" applyBorder="1" applyAlignment="1">
      <alignment horizontal="center" vertical="center" wrapText="1"/>
    </xf>
    <xf numFmtId="2" fontId="17" fillId="0" borderId="20" xfId="0" applyNumberFormat="1" applyFont="1" applyBorder="1" applyAlignment="1">
      <alignment horizontal="center"/>
    </xf>
    <xf numFmtId="2" fontId="12" fillId="0" borderId="5" xfId="0" applyNumberFormat="1" applyFont="1" applyBorder="1" applyAlignment="1">
      <alignment vertical="center" wrapText="1"/>
    </xf>
    <xf numFmtId="2" fontId="0" fillId="0" borderId="7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15" borderId="17" xfId="0" applyNumberFormat="1" applyFill="1" applyBorder="1" applyAlignment="1">
      <alignment horizontal="center" vertical="center"/>
    </xf>
    <xf numFmtId="2" fontId="12" fillId="0" borderId="21" xfId="0" applyNumberFormat="1" applyFont="1" applyBorder="1" applyAlignment="1">
      <alignment vertical="center" wrapText="1"/>
    </xf>
    <xf numFmtId="15" fontId="18" fillId="0" borderId="14" xfId="0" applyNumberFormat="1" applyFont="1" applyBorder="1" applyAlignment="1">
      <alignment horizontal="center" vertical="center" wrapText="1"/>
    </xf>
    <xf numFmtId="2" fontId="18" fillId="0" borderId="18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2" fontId="12" fillId="0" borderId="25" xfId="0" applyNumberFormat="1" applyFont="1" applyBorder="1" applyAlignment="1">
      <alignment horizontal="left" vertical="center" wrapText="1"/>
    </xf>
    <xf numFmtId="2" fontId="12" fillId="0" borderId="26" xfId="0" applyNumberFormat="1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3" fillId="0" borderId="7" xfId="0" applyFont="1" applyBorder="1"/>
    <xf numFmtId="0" fontId="13" fillId="0" borderId="1" xfId="0" applyFont="1" applyBorder="1"/>
    <xf numFmtId="0" fontId="13" fillId="0" borderId="8" xfId="0" applyFont="1" applyBorder="1"/>
    <xf numFmtId="0" fontId="3" fillId="3" borderId="9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3" fillId="4" borderId="10" xfId="0" applyFont="1" applyFill="1" applyBorder="1" applyAlignment="1">
      <alignment horizontal="center" vertical="center" wrapText="1"/>
    </xf>
    <xf numFmtId="0" fontId="4" fillId="5" borderId="11" xfId="0" applyFont="1" applyFill="1" applyBorder="1"/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7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2" fillId="0" borderId="2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16</xdr:col>
      <xdr:colOff>373380</xdr:colOff>
      <xdr:row>0</xdr:row>
      <xdr:rowOff>45720</xdr:rowOff>
    </xdr:from>
    <xdr:to>
      <xdr:col>16</xdr:col>
      <xdr:colOff>2385060</xdr:colOff>
      <xdr:row>0</xdr:row>
      <xdr:rowOff>841805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05060" y="45720"/>
          <a:ext cx="2011680" cy="7960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320041</xdr:colOff>
      <xdr:row>0</xdr:row>
      <xdr:rowOff>44027</xdr:rowOff>
    </xdr:from>
    <xdr:to>
      <xdr:col>16</xdr:col>
      <xdr:colOff>1536702</xdr:colOff>
      <xdr:row>0</xdr:row>
      <xdr:rowOff>840112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37041" y="44027"/>
          <a:ext cx="2012527" cy="796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200925</xdr:colOff>
      <xdr:row>0</xdr:row>
      <xdr:rowOff>46656</xdr:rowOff>
    </xdr:from>
    <xdr:to>
      <xdr:col>16</xdr:col>
      <xdr:colOff>1482226</xdr:colOff>
      <xdr:row>0</xdr:row>
      <xdr:rowOff>842741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03884" y="46656"/>
          <a:ext cx="2012199" cy="796085"/>
        </a:xfrm>
        <a:prstGeom prst="rect">
          <a:avLst/>
        </a:prstGeom>
      </xdr:spPr>
    </xdr:pic>
    <xdr:clientData/>
  </xdr:twoCellAnchor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8A63A490-3025-495E-9CB8-6048588B4A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6385" y="93345"/>
          <a:ext cx="809625" cy="6858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243840</xdr:colOff>
      <xdr:row>0</xdr:row>
      <xdr:rowOff>30480</xdr:rowOff>
    </xdr:from>
    <xdr:to>
      <xdr:col>16</xdr:col>
      <xdr:colOff>1524000</xdr:colOff>
      <xdr:row>0</xdr:row>
      <xdr:rowOff>826565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35440" y="30480"/>
          <a:ext cx="2011680" cy="796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T45"/>
  <sheetViews>
    <sheetView workbookViewId="0">
      <selection activeCell="Q32" sqref="Q32:Q33"/>
    </sheetView>
  </sheetViews>
  <sheetFormatPr defaultRowHeight="14.4" x14ac:dyDescent="0.3"/>
  <cols>
    <col min="1" max="1" width="9.77734375" customWidth="1"/>
    <col min="2" max="2" width="8.5546875" customWidth="1"/>
    <col min="3" max="3" width="7.554687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33203125" customWidth="1"/>
    <col min="17" max="17" width="35.88671875" customWidth="1"/>
  </cols>
  <sheetData>
    <row r="1" spans="1:46" ht="69.75" customHeight="1" thickBot="1" x14ac:dyDescent="0.6">
      <c r="A1" s="58" t="s">
        <v>25</v>
      </c>
      <c r="B1" s="59"/>
      <c r="C1" s="59"/>
      <c r="D1" s="59"/>
      <c r="E1" s="59"/>
      <c r="F1" s="59"/>
      <c r="G1" s="59"/>
      <c r="H1" s="60"/>
      <c r="I1" s="60"/>
      <c r="J1" s="59"/>
      <c r="K1" s="59"/>
      <c r="L1" s="59"/>
      <c r="M1" s="59"/>
      <c r="N1" s="59"/>
      <c r="O1" s="59"/>
      <c r="P1" s="59"/>
      <c r="Q1" s="6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2" t="s">
        <v>0</v>
      </c>
      <c r="B2" s="64" t="s">
        <v>21</v>
      </c>
      <c r="C2" s="65"/>
      <c r="D2" s="66" t="s">
        <v>1</v>
      </c>
      <c r="E2" s="67"/>
      <c r="F2" s="68" t="s">
        <v>2</v>
      </c>
      <c r="G2" s="69"/>
      <c r="H2" s="70" t="s">
        <v>3</v>
      </c>
      <c r="I2" s="71"/>
      <c r="J2" s="72" t="s">
        <v>4</v>
      </c>
      <c r="K2" s="69"/>
      <c r="L2" s="73" t="s">
        <v>5</v>
      </c>
      <c r="M2" s="69"/>
      <c r="N2" s="2" t="s">
        <v>6</v>
      </c>
      <c r="O2" s="73" t="s">
        <v>7</v>
      </c>
      <c r="P2" s="74"/>
      <c r="Q2" s="75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63"/>
      <c r="B3" s="4" t="s">
        <v>9</v>
      </c>
      <c r="C3" s="5" t="s">
        <v>10</v>
      </c>
      <c r="D3" s="6" t="s">
        <v>11</v>
      </c>
      <c r="E3" s="6" t="s">
        <v>22</v>
      </c>
      <c r="F3" s="21" t="s">
        <v>12</v>
      </c>
      <c r="G3" s="22" t="s">
        <v>23</v>
      </c>
      <c r="H3" s="7" t="s">
        <v>13</v>
      </c>
      <c r="I3" s="7" t="s">
        <v>14</v>
      </c>
      <c r="J3" s="8" t="s">
        <v>15</v>
      </c>
      <c r="K3" s="8" t="s">
        <v>24</v>
      </c>
      <c r="L3" s="9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6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38">
        <v>45261</v>
      </c>
      <c r="B4" s="36">
        <f>C4*1000</f>
        <v>56470</v>
      </c>
      <c r="C4" s="46">
        <v>56.47</v>
      </c>
      <c r="D4" s="46">
        <v>7.16</v>
      </c>
      <c r="E4" s="46">
        <v>7.8</v>
      </c>
      <c r="F4" s="36">
        <v>140</v>
      </c>
      <c r="G4" s="36">
        <v>16</v>
      </c>
      <c r="H4" s="36">
        <v>316</v>
      </c>
      <c r="I4" s="36">
        <v>44</v>
      </c>
      <c r="J4" s="36">
        <v>282</v>
      </c>
      <c r="K4" s="36">
        <v>24</v>
      </c>
      <c r="L4" s="36" t="s">
        <v>36</v>
      </c>
      <c r="M4" s="36">
        <v>500</v>
      </c>
      <c r="N4" s="36">
        <v>0.3</v>
      </c>
      <c r="O4" s="46">
        <v>24.2</v>
      </c>
      <c r="P4" s="36">
        <v>1700000</v>
      </c>
      <c r="Q4" s="34"/>
    </row>
    <row r="5" spans="1:46" x14ac:dyDescent="0.3">
      <c r="A5" s="37">
        <v>45262</v>
      </c>
      <c r="B5" s="19">
        <f t="shared" ref="B5:B34" si="0">C5*1000</f>
        <v>52080</v>
      </c>
      <c r="C5" s="33">
        <v>52.08</v>
      </c>
      <c r="D5" s="33">
        <v>7.22</v>
      </c>
      <c r="E5" s="33">
        <v>7.84</v>
      </c>
      <c r="F5" s="19">
        <v>145</v>
      </c>
      <c r="G5" s="19">
        <v>17</v>
      </c>
      <c r="H5" s="19">
        <v>304</v>
      </c>
      <c r="I5" s="19">
        <v>40</v>
      </c>
      <c r="J5" s="19">
        <v>268</v>
      </c>
      <c r="K5" s="19">
        <v>22</v>
      </c>
      <c r="L5" s="19" t="s">
        <v>36</v>
      </c>
      <c r="M5" s="19">
        <v>400</v>
      </c>
      <c r="N5" s="19">
        <v>0.3</v>
      </c>
      <c r="O5" s="33">
        <v>23.33</v>
      </c>
      <c r="P5" s="19">
        <v>1200000</v>
      </c>
      <c r="Q5" s="16"/>
    </row>
    <row r="6" spans="1:46" x14ac:dyDescent="0.3">
      <c r="A6" s="37">
        <v>45263</v>
      </c>
      <c r="B6" s="19">
        <f t="shared" si="0"/>
        <v>59800</v>
      </c>
      <c r="C6" s="33">
        <v>59.8</v>
      </c>
      <c r="D6" s="33">
        <v>7.12</v>
      </c>
      <c r="E6" s="33">
        <v>7.78</v>
      </c>
      <c r="F6" s="19">
        <v>130</v>
      </c>
      <c r="G6" s="19">
        <v>14</v>
      </c>
      <c r="H6" s="19">
        <v>320</v>
      </c>
      <c r="I6" s="19">
        <v>36</v>
      </c>
      <c r="J6" s="19">
        <v>255</v>
      </c>
      <c r="K6" s="19">
        <v>24</v>
      </c>
      <c r="L6" s="19" t="s">
        <v>36</v>
      </c>
      <c r="M6" s="19">
        <v>500</v>
      </c>
      <c r="N6" s="19">
        <v>0.2</v>
      </c>
      <c r="O6" s="33">
        <v>23.5</v>
      </c>
      <c r="P6" s="19">
        <v>1400000</v>
      </c>
      <c r="Q6" s="16"/>
    </row>
    <row r="7" spans="1:46" x14ac:dyDescent="0.3">
      <c r="A7" s="37">
        <v>45264</v>
      </c>
      <c r="B7" s="19">
        <f t="shared" si="0"/>
        <v>58580</v>
      </c>
      <c r="C7" s="33">
        <v>58.58</v>
      </c>
      <c r="D7" s="33">
        <v>7.06</v>
      </c>
      <c r="E7" s="33">
        <v>7.77</v>
      </c>
      <c r="F7" s="19">
        <v>135</v>
      </c>
      <c r="G7" s="19">
        <v>16</v>
      </c>
      <c r="H7" s="19">
        <v>300</v>
      </c>
      <c r="I7" s="19">
        <v>44</v>
      </c>
      <c r="J7" s="19">
        <v>260</v>
      </c>
      <c r="K7" s="19">
        <v>23</v>
      </c>
      <c r="L7" s="19" t="s">
        <v>36</v>
      </c>
      <c r="M7" s="19">
        <v>700</v>
      </c>
      <c r="N7" s="19">
        <v>0.3</v>
      </c>
      <c r="O7" s="33">
        <v>24.52</v>
      </c>
      <c r="P7" s="19">
        <v>1300000</v>
      </c>
      <c r="Q7" s="16"/>
    </row>
    <row r="8" spans="1:46" x14ac:dyDescent="0.3">
      <c r="A8" s="37">
        <v>45265</v>
      </c>
      <c r="B8" s="19">
        <f t="shared" si="0"/>
        <v>57410</v>
      </c>
      <c r="C8" s="33">
        <v>57.41</v>
      </c>
      <c r="D8" s="33">
        <v>7.1</v>
      </c>
      <c r="E8" s="33">
        <v>7.76</v>
      </c>
      <c r="F8" s="19">
        <v>130</v>
      </c>
      <c r="G8" s="19">
        <v>14</v>
      </c>
      <c r="H8" s="19">
        <v>312</v>
      </c>
      <c r="I8" s="19">
        <v>40</v>
      </c>
      <c r="J8" s="19">
        <v>272</v>
      </c>
      <c r="K8" s="19">
        <v>23</v>
      </c>
      <c r="L8" s="19" t="s">
        <v>36</v>
      </c>
      <c r="M8" s="19">
        <v>400</v>
      </c>
      <c r="N8" s="19">
        <v>0.3</v>
      </c>
      <c r="O8" s="33">
        <v>23.69</v>
      </c>
      <c r="P8" s="19">
        <v>1100000</v>
      </c>
      <c r="Q8" s="16"/>
    </row>
    <row r="9" spans="1:46" x14ac:dyDescent="0.3">
      <c r="A9" s="37">
        <v>45266</v>
      </c>
      <c r="B9" s="19">
        <f t="shared" si="0"/>
        <v>58590</v>
      </c>
      <c r="C9" s="33">
        <v>58.59</v>
      </c>
      <c r="D9" s="33">
        <v>7.29</v>
      </c>
      <c r="E9" s="33">
        <v>7.82</v>
      </c>
      <c r="F9" s="19">
        <v>145</v>
      </c>
      <c r="G9" s="19">
        <v>15</v>
      </c>
      <c r="H9" s="19">
        <v>304</v>
      </c>
      <c r="I9" s="19">
        <v>36</v>
      </c>
      <c r="J9" s="19">
        <v>276</v>
      </c>
      <c r="K9" s="19">
        <v>22</v>
      </c>
      <c r="L9" s="19" t="s">
        <v>36</v>
      </c>
      <c r="M9" s="19">
        <v>600</v>
      </c>
      <c r="N9" s="19">
        <v>0.2</v>
      </c>
      <c r="O9" s="33">
        <v>23.94</v>
      </c>
      <c r="P9" s="19">
        <v>1200000</v>
      </c>
      <c r="Q9" s="16"/>
    </row>
    <row r="10" spans="1:46" x14ac:dyDescent="0.3">
      <c r="A10" s="37">
        <v>45267</v>
      </c>
      <c r="B10" s="19">
        <f t="shared" si="0"/>
        <v>59220</v>
      </c>
      <c r="C10" s="33">
        <v>59.22</v>
      </c>
      <c r="D10" s="33">
        <v>7.18</v>
      </c>
      <c r="E10" s="33">
        <v>7.79</v>
      </c>
      <c r="F10" s="19">
        <v>140</v>
      </c>
      <c r="G10" s="19">
        <v>16</v>
      </c>
      <c r="H10" s="19">
        <v>316</v>
      </c>
      <c r="I10" s="19">
        <v>44</v>
      </c>
      <c r="J10" s="19">
        <v>268</v>
      </c>
      <c r="K10" s="19">
        <v>24</v>
      </c>
      <c r="L10" s="19" t="s">
        <v>36</v>
      </c>
      <c r="M10" s="19">
        <v>500</v>
      </c>
      <c r="N10" s="19">
        <v>0.3</v>
      </c>
      <c r="O10" s="33">
        <v>23.31</v>
      </c>
      <c r="P10" s="19">
        <v>1400000</v>
      </c>
      <c r="Q10" s="16"/>
    </row>
    <row r="11" spans="1:46" x14ac:dyDescent="0.3">
      <c r="A11" s="37">
        <v>45268</v>
      </c>
      <c r="B11" s="19">
        <f t="shared" si="0"/>
        <v>60800</v>
      </c>
      <c r="C11" s="33">
        <v>60.8</v>
      </c>
      <c r="D11" s="33">
        <v>7.23</v>
      </c>
      <c r="E11" s="33">
        <v>7.86</v>
      </c>
      <c r="F11" s="19">
        <v>135</v>
      </c>
      <c r="G11" s="19">
        <v>15</v>
      </c>
      <c r="H11" s="19">
        <v>324</v>
      </c>
      <c r="I11" s="19">
        <v>44</v>
      </c>
      <c r="J11" s="19">
        <v>274</v>
      </c>
      <c r="K11" s="19">
        <v>23</v>
      </c>
      <c r="L11" s="19" t="s">
        <v>36</v>
      </c>
      <c r="M11" s="19">
        <v>700</v>
      </c>
      <c r="N11" s="19">
        <v>0.3</v>
      </c>
      <c r="O11" s="33">
        <v>24.4</v>
      </c>
      <c r="P11" s="19">
        <v>1400000</v>
      </c>
      <c r="Q11" s="16"/>
    </row>
    <row r="12" spans="1:46" x14ac:dyDescent="0.3">
      <c r="A12" s="37">
        <v>45269</v>
      </c>
      <c r="B12" s="19">
        <f t="shared" si="0"/>
        <v>58170</v>
      </c>
      <c r="C12" s="33">
        <v>58.17</v>
      </c>
      <c r="D12" s="33">
        <v>7.25</v>
      </c>
      <c r="E12" s="33">
        <v>7.81</v>
      </c>
      <c r="F12" s="19">
        <v>145</v>
      </c>
      <c r="G12" s="19">
        <v>18</v>
      </c>
      <c r="H12" s="19">
        <v>308</v>
      </c>
      <c r="I12" s="19">
        <v>40</v>
      </c>
      <c r="J12" s="19">
        <v>284</v>
      </c>
      <c r="K12" s="19">
        <v>24</v>
      </c>
      <c r="L12" s="19" t="s">
        <v>36</v>
      </c>
      <c r="M12" s="19">
        <v>600</v>
      </c>
      <c r="N12" s="19">
        <v>0.2</v>
      </c>
      <c r="O12" s="33">
        <v>22.99</v>
      </c>
      <c r="P12" s="19">
        <v>1300000</v>
      </c>
      <c r="Q12" s="16"/>
    </row>
    <row r="13" spans="1:46" x14ac:dyDescent="0.3">
      <c r="A13" s="37">
        <v>45270</v>
      </c>
      <c r="B13" s="19">
        <f t="shared" si="0"/>
        <v>57880</v>
      </c>
      <c r="C13" s="33">
        <v>57.88</v>
      </c>
      <c r="D13" s="33">
        <v>7.22</v>
      </c>
      <c r="E13" s="33">
        <v>7.78</v>
      </c>
      <c r="F13" s="19">
        <v>145</v>
      </c>
      <c r="G13" s="19">
        <v>17</v>
      </c>
      <c r="H13" s="19">
        <v>316</v>
      </c>
      <c r="I13" s="19">
        <v>40</v>
      </c>
      <c r="J13" s="19">
        <v>267</v>
      </c>
      <c r="K13" s="19">
        <v>22</v>
      </c>
      <c r="L13" s="19" t="s">
        <v>36</v>
      </c>
      <c r="M13" s="19">
        <v>400</v>
      </c>
      <c r="N13" s="19">
        <v>0.3</v>
      </c>
      <c r="O13" s="33">
        <v>24.5</v>
      </c>
      <c r="P13" s="19">
        <v>1100000</v>
      </c>
      <c r="Q13" s="16"/>
    </row>
    <row r="14" spans="1:46" x14ac:dyDescent="0.3">
      <c r="A14" s="37">
        <v>45271</v>
      </c>
      <c r="B14" s="19">
        <f t="shared" si="0"/>
        <v>58850</v>
      </c>
      <c r="C14" s="33">
        <v>58.85</v>
      </c>
      <c r="D14" s="33">
        <v>7.25</v>
      </c>
      <c r="E14" s="33">
        <v>7.83</v>
      </c>
      <c r="F14" s="19">
        <v>130</v>
      </c>
      <c r="G14" s="19">
        <v>16</v>
      </c>
      <c r="H14" s="19">
        <v>328</v>
      </c>
      <c r="I14" s="19">
        <v>44</v>
      </c>
      <c r="J14" s="19">
        <v>278</v>
      </c>
      <c r="K14" s="19">
        <v>24</v>
      </c>
      <c r="L14" s="19" t="s">
        <v>36</v>
      </c>
      <c r="M14" s="19">
        <v>700</v>
      </c>
      <c r="N14" s="19">
        <v>0.3</v>
      </c>
      <c r="O14" s="33">
        <v>23.28</v>
      </c>
      <c r="P14" s="19">
        <v>1200000</v>
      </c>
      <c r="Q14" s="16"/>
      <c r="S14" t="s">
        <v>37</v>
      </c>
    </row>
    <row r="15" spans="1:46" x14ac:dyDescent="0.3">
      <c r="A15" s="37">
        <v>45272</v>
      </c>
      <c r="B15" s="19">
        <f t="shared" si="0"/>
        <v>58600</v>
      </c>
      <c r="C15" s="33">
        <v>58.6</v>
      </c>
      <c r="D15" s="33">
        <v>7.2</v>
      </c>
      <c r="E15" s="33">
        <v>7.87</v>
      </c>
      <c r="F15" s="19">
        <v>135</v>
      </c>
      <c r="G15" s="19">
        <v>14</v>
      </c>
      <c r="H15" s="19">
        <v>340</v>
      </c>
      <c r="I15" s="19">
        <v>36</v>
      </c>
      <c r="J15" s="19">
        <v>286</v>
      </c>
      <c r="K15" s="19">
        <v>21</v>
      </c>
      <c r="L15" s="19" t="s">
        <v>36</v>
      </c>
      <c r="M15" s="19">
        <v>600</v>
      </c>
      <c r="N15" s="19">
        <v>0.2</v>
      </c>
      <c r="O15" s="33">
        <v>23.61</v>
      </c>
      <c r="P15" s="19">
        <v>1700000</v>
      </c>
      <c r="Q15" s="16"/>
    </row>
    <row r="16" spans="1:46" x14ac:dyDescent="0.3">
      <c r="A16" s="37">
        <v>45273</v>
      </c>
      <c r="B16" s="19">
        <f t="shared" si="0"/>
        <v>57850</v>
      </c>
      <c r="C16" s="33">
        <v>57.85</v>
      </c>
      <c r="D16" s="33">
        <v>7.22</v>
      </c>
      <c r="E16" s="33">
        <v>7.81</v>
      </c>
      <c r="F16" s="19">
        <v>135</v>
      </c>
      <c r="G16" s="19">
        <v>15</v>
      </c>
      <c r="H16" s="19">
        <v>324</v>
      </c>
      <c r="I16" s="19">
        <v>40</v>
      </c>
      <c r="J16" s="19">
        <v>287</v>
      </c>
      <c r="K16" s="19">
        <v>20</v>
      </c>
      <c r="L16" s="19" t="s">
        <v>36</v>
      </c>
      <c r="M16" s="19">
        <v>400</v>
      </c>
      <c r="N16" s="19">
        <v>0.3</v>
      </c>
      <c r="O16" s="33">
        <v>24.08</v>
      </c>
      <c r="P16" s="19">
        <v>1400000</v>
      </c>
      <c r="Q16" s="16"/>
    </row>
    <row r="17" spans="1:17" x14ac:dyDescent="0.3">
      <c r="A17" s="37">
        <v>45274</v>
      </c>
      <c r="B17" s="19">
        <f t="shared" si="0"/>
        <v>57650</v>
      </c>
      <c r="C17" s="33">
        <v>57.65</v>
      </c>
      <c r="D17" s="33">
        <v>7.41</v>
      </c>
      <c r="E17" s="33">
        <v>7.9</v>
      </c>
      <c r="F17" s="19">
        <v>145</v>
      </c>
      <c r="G17" s="19">
        <v>15</v>
      </c>
      <c r="H17" s="19">
        <v>320</v>
      </c>
      <c r="I17" s="19">
        <v>44</v>
      </c>
      <c r="J17" s="19">
        <v>253</v>
      </c>
      <c r="K17" s="19">
        <v>23</v>
      </c>
      <c r="L17" s="19" t="s">
        <v>36</v>
      </c>
      <c r="M17" s="19">
        <v>400</v>
      </c>
      <c r="N17" s="19">
        <v>0.3</v>
      </c>
      <c r="O17" s="33">
        <v>23.09</v>
      </c>
      <c r="P17" s="19">
        <v>1200000</v>
      </c>
      <c r="Q17" s="16"/>
    </row>
    <row r="18" spans="1:17" x14ac:dyDescent="0.3">
      <c r="A18" s="37">
        <v>45275</v>
      </c>
      <c r="B18" s="19">
        <f t="shared" si="0"/>
        <v>58970</v>
      </c>
      <c r="C18" s="33">
        <v>58.97</v>
      </c>
      <c r="D18" s="33">
        <v>7.36</v>
      </c>
      <c r="E18" s="33">
        <v>7.89</v>
      </c>
      <c r="F18" s="19">
        <v>145</v>
      </c>
      <c r="G18" s="19">
        <v>17</v>
      </c>
      <c r="H18" s="19">
        <v>316</v>
      </c>
      <c r="I18" s="19">
        <v>40</v>
      </c>
      <c r="J18" s="19">
        <v>266</v>
      </c>
      <c r="K18" s="19">
        <v>24</v>
      </c>
      <c r="L18" s="19" t="s">
        <v>36</v>
      </c>
      <c r="M18" s="19">
        <v>600</v>
      </c>
      <c r="N18" s="19">
        <v>0.2</v>
      </c>
      <c r="O18" s="33">
        <v>23.12</v>
      </c>
      <c r="P18" s="19">
        <v>1100000</v>
      </c>
      <c r="Q18" s="16"/>
    </row>
    <row r="19" spans="1:17" x14ac:dyDescent="0.3">
      <c r="A19" s="37">
        <v>45276</v>
      </c>
      <c r="B19" s="19">
        <f t="shared" si="0"/>
        <v>60400</v>
      </c>
      <c r="C19" s="33">
        <v>60.4</v>
      </c>
      <c r="D19" s="33">
        <v>7.37</v>
      </c>
      <c r="E19" s="33">
        <v>7.93</v>
      </c>
      <c r="F19" s="19">
        <v>130</v>
      </c>
      <c r="G19" s="19">
        <v>16</v>
      </c>
      <c r="H19" s="19">
        <v>300</v>
      </c>
      <c r="I19" s="19">
        <v>44</v>
      </c>
      <c r="J19" s="19">
        <v>265</v>
      </c>
      <c r="K19" s="19">
        <v>23</v>
      </c>
      <c r="L19" s="19" t="s">
        <v>36</v>
      </c>
      <c r="M19" s="19">
        <v>500</v>
      </c>
      <c r="N19" s="19">
        <v>0.3</v>
      </c>
      <c r="O19" s="33">
        <v>23.26</v>
      </c>
      <c r="P19" s="19">
        <v>1700000</v>
      </c>
      <c r="Q19" s="16"/>
    </row>
    <row r="20" spans="1:17" x14ac:dyDescent="0.3">
      <c r="A20" s="37">
        <v>45277</v>
      </c>
      <c r="B20" s="19">
        <f t="shared" si="0"/>
        <v>58700</v>
      </c>
      <c r="C20" s="33">
        <v>58.7</v>
      </c>
      <c r="D20" s="33">
        <v>7.4</v>
      </c>
      <c r="E20" s="33">
        <v>7.86</v>
      </c>
      <c r="F20" s="19">
        <v>135</v>
      </c>
      <c r="G20" s="19">
        <v>16</v>
      </c>
      <c r="H20" s="19">
        <v>316</v>
      </c>
      <c r="I20" s="19">
        <v>44</v>
      </c>
      <c r="J20" s="19">
        <v>288</v>
      </c>
      <c r="K20" s="19">
        <v>21</v>
      </c>
      <c r="L20" s="19" t="s">
        <v>36</v>
      </c>
      <c r="M20" s="19">
        <v>700</v>
      </c>
      <c r="N20" s="19">
        <v>0.3</v>
      </c>
      <c r="O20" s="33">
        <v>24.06</v>
      </c>
      <c r="P20" s="19">
        <v>1400000</v>
      </c>
      <c r="Q20" s="16"/>
    </row>
    <row r="21" spans="1:17" x14ac:dyDescent="0.3">
      <c r="A21" s="37">
        <v>45278</v>
      </c>
      <c r="B21" s="19">
        <f t="shared" si="0"/>
        <v>60140</v>
      </c>
      <c r="C21" s="33">
        <v>60.14</v>
      </c>
      <c r="D21" s="33">
        <v>7.36</v>
      </c>
      <c r="E21" s="33">
        <v>7.82</v>
      </c>
      <c r="F21" s="19">
        <v>125</v>
      </c>
      <c r="G21" s="19">
        <v>14</v>
      </c>
      <c r="H21" s="19">
        <v>324</v>
      </c>
      <c r="I21" s="19">
        <v>40</v>
      </c>
      <c r="J21" s="19">
        <v>292</v>
      </c>
      <c r="K21" s="19">
        <v>25</v>
      </c>
      <c r="L21" s="19" t="s">
        <v>36</v>
      </c>
      <c r="M21" s="19">
        <v>400</v>
      </c>
      <c r="N21" s="19">
        <v>0.2</v>
      </c>
      <c r="O21" s="19">
        <v>23.1</v>
      </c>
      <c r="P21" s="19">
        <v>1200000</v>
      </c>
      <c r="Q21" s="16"/>
    </row>
    <row r="22" spans="1:17" x14ac:dyDescent="0.3">
      <c r="A22" s="37">
        <v>45279</v>
      </c>
      <c r="B22" s="19">
        <f t="shared" si="0"/>
        <v>58420</v>
      </c>
      <c r="C22" s="33">
        <v>58.42</v>
      </c>
      <c r="D22" s="33">
        <v>7.41</v>
      </c>
      <c r="E22" s="33">
        <v>7.84</v>
      </c>
      <c r="F22" s="19">
        <v>140</v>
      </c>
      <c r="G22" s="19">
        <v>17</v>
      </c>
      <c r="H22" s="19">
        <v>304</v>
      </c>
      <c r="I22" s="19">
        <v>44</v>
      </c>
      <c r="J22" s="19">
        <v>286</v>
      </c>
      <c r="K22" s="19">
        <v>27</v>
      </c>
      <c r="L22" s="19" t="s">
        <v>36</v>
      </c>
      <c r="M22" s="19">
        <v>600</v>
      </c>
      <c r="N22" s="19">
        <v>0.3</v>
      </c>
      <c r="O22" s="19">
        <v>24.22</v>
      </c>
      <c r="P22" s="19">
        <v>1700000</v>
      </c>
      <c r="Q22" s="16"/>
    </row>
    <row r="23" spans="1:17" x14ac:dyDescent="0.3">
      <c r="A23" s="37">
        <v>45280</v>
      </c>
      <c r="B23" s="19">
        <f t="shared" si="0"/>
        <v>57610</v>
      </c>
      <c r="C23" s="33">
        <v>57.61</v>
      </c>
      <c r="D23" s="33">
        <v>7.33</v>
      </c>
      <c r="E23" s="33">
        <v>7.86</v>
      </c>
      <c r="F23" s="19">
        <v>145</v>
      </c>
      <c r="G23" s="19">
        <v>18</v>
      </c>
      <c r="H23" s="19">
        <v>296</v>
      </c>
      <c r="I23" s="19">
        <v>40</v>
      </c>
      <c r="J23" s="19">
        <v>256</v>
      </c>
      <c r="K23" s="19">
        <v>25</v>
      </c>
      <c r="L23" s="19" t="s">
        <v>36</v>
      </c>
      <c r="M23" s="19">
        <v>400</v>
      </c>
      <c r="N23" s="19">
        <v>0.3</v>
      </c>
      <c r="O23" s="19">
        <v>23.12</v>
      </c>
      <c r="P23" s="19">
        <v>1300000</v>
      </c>
      <c r="Q23" s="16"/>
    </row>
    <row r="24" spans="1:17" x14ac:dyDescent="0.3">
      <c r="A24" s="37">
        <v>45281</v>
      </c>
      <c r="B24" s="19">
        <f t="shared" si="0"/>
        <v>60000</v>
      </c>
      <c r="C24" s="33">
        <v>60</v>
      </c>
      <c r="D24" s="33">
        <v>7.34</v>
      </c>
      <c r="E24" s="33">
        <v>7.87</v>
      </c>
      <c r="F24" s="19">
        <v>130</v>
      </c>
      <c r="G24" s="19">
        <v>17</v>
      </c>
      <c r="H24" s="19">
        <v>312</v>
      </c>
      <c r="I24" s="19">
        <v>40</v>
      </c>
      <c r="J24" s="19">
        <v>264</v>
      </c>
      <c r="K24" s="19">
        <v>24</v>
      </c>
      <c r="L24" s="19" t="s">
        <v>36</v>
      </c>
      <c r="M24" s="19">
        <v>700</v>
      </c>
      <c r="N24" s="19">
        <v>0.2</v>
      </c>
      <c r="O24" s="19">
        <v>22.77</v>
      </c>
      <c r="P24" s="19">
        <v>1200000</v>
      </c>
      <c r="Q24" s="16"/>
    </row>
    <row r="25" spans="1:17" x14ac:dyDescent="0.3">
      <c r="A25" s="37">
        <v>45282</v>
      </c>
      <c r="B25" s="19">
        <f t="shared" si="0"/>
        <v>59780</v>
      </c>
      <c r="C25" s="33">
        <v>59.78</v>
      </c>
      <c r="D25" s="33">
        <v>7.36</v>
      </c>
      <c r="E25" s="33">
        <v>7.9</v>
      </c>
      <c r="F25" s="19">
        <v>135</v>
      </c>
      <c r="G25" s="19">
        <v>16</v>
      </c>
      <c r="H25" s="19">
        <v>312</v>
      </c>
      <c r="I25" s="19">
        <v>44</v>
      </c>
      <c r="J25" s="19">
        <v>252</v>
      </c>
      <c r="K25" s="19">
        <v>25</v>
      </c>
      <c r="L25" s="19" t="s">
        <v>36</v>
      </c>
      <c r="M25" s="19">
        <v>600</v>
      </c>
      <c r="N25" s="19">
        <v>0.3</v>
      </c>
      <c r="O25" s="19">
        <v>23.84</v>
      </c>
      <c r="P25" s="19">
        <v>1400000</v>
      </c>
      <c r="Q25" s="16"/>
    </row>
    <row r="26" spans="1:17" x14ac:dyDescent="0.3">
      <c r="A26" s="37">
        <v>45283</v>
      </c>
      <c r="B26" s="19">
        <f t="shared" si="0"/>
        <v>60300</v>
      </c>
      <c r="C26" s="33">
        <v>60.3</v>
      </c>
      <c r="D26" s="33">
        <v>7.31</v>
      </c>
      <c r="E26" s="33">
        <v>7.88</v>
      </c>
      <c r="F26" s="19">
        <v>130</v>
      </c>
      <c r="G26" s="19">
        <v>14</v>
      </c>
      <c r="H26" s="19">
        <v>320</v>
      </c>
      <c r="I26" s="19">
        <v>36</v>
      </c>
      <c r="J26" s="19">
        <v>260</v>
      </c>
      <c r="K26" s="19">
        <v>26</v>
      </c>
      <c r="L26" s="19" t="s">
        <v>36</v>
      </c>
      <c r="M26" s="19">
        <v>400</v>
      </c>
      <c r="N26" s="19">
        <v>0.3</v>
      </c>
      <c r="O26" s="19">
        <v>24.06</v>
      </c>
      <c r="P26" s="19">
        <v>1100000</v>
      </c>
      <c r="Q26" s="16"/>
    </row>
    <row r="27" spans="1:17" x14ac:dyDescent="0.3">
      <c r="A27" s="37">
        <v>45284</v>
      </c>
      <c r="B27" s="19">
        <f t="shared" si="0"/>
        <v>58650</v>
      </c>
      <c r="C27" s="33">
        <v>58.65</v>
      </c>
      <c r="D27" s="33">
        <v>7.27</v>
      </c>
      <c r="E27" s="33">
        <v>7.9</v>
      </c>
      <c r="F27" s="19">
        <v>135</v>
      </c>
      <c r="G27" s="19">
        <v>16</v>
      </c>
      <c r="H27" s="19">
        <v>316</v>
      </c>
      <c r="I27" s="19">
        <v>40</v>
      </c>
      <c r="J27" s="19">
        <v>248</v>
      </c>
      <c r="K27" s="19">
        <v>22</v>
      </c>
      <c r="L27" s="19" t="s">
        <v>36</v>
      </c>
      <c r="M27" s="19">
        <v>600</v>
      </c>
      <c r="N27" s="19">
        <v>0.3</v>
      </c>
      <c r="O27" s="19">
        <v>23.88</v>
      </c>
      <c r="P27" s="19">
        <v>1200000</v>
      </c>
      <c r="Q27" s="16"/>
    </row>
    <row r="28" spans="1:17" x14ac:dyDescent="0.3">
      <c r="A28" s="37">
        <v>45285</v>
      </c>
      <c r="B28" s="19">
        <f t="shared" si="0"/>
        <v>60000</v>
      </c>
      <c r="C28" s="33">
        <v>60</v>
      </c>
      <c r="D28" s="33">
        <v>7.3</v>
      </c>
      <c r="E28" s="33">
        <v>7.92</v>
      </c>
      <c r="F28" s="19">
        <v>145</v>
      </c>
      <c r="G28" s="19">
        <v>18</v>
      </c>
      <c r="H28" s="19">
        <v>324</v>
      </c>
      <c r="I28" s="19">
        <v>44</v>
      </c>
      <c r="J28" s="19">
        <v>276</v>
      </c>
      <c r="K28" s="19">
        <v>26</v>
      </c>
      <c r="L28" s="19" t="s">
        <v>36</v>
      </c>
      <c r="M28" s="19">
        <v>700</v>
      </c>
      <c r="N28" s="19">
        <v>0.2</v>
      </c>
      <c r="O28" s="19">
        <v>23.81</v>
      </c>
      <c r="P28" s="19">
        <v>1400000</v>
      </c>
      <c r="Q28" s="16"/>
    </row>
    <row r="29" spans="1:17" x14ac:dyDescent="0.3">
      <c r="A29" s="37">
        <v>45286</v>
      </c>
      <c r="B29" s="19">
        <f t="shared" si="0"/>
        <v>57020</v>
      </c>
      <c r="C29" s="33">
        <v>57.02</v>
      </c>
      <c r="D29" s="33">
        <v>7.29</v>
      </c>
      <c r="E29" s="33">
        <v>7.93</v>
      </c>
      <c r="F29" s="19">
        <v>140</v>
      </c>
      <c r="G29" s="19">
        <v>16</v>
      </c>
      <c r="H29" s="19">
        <v>308</v>
      </c>
      <c r="I29" s="19">
        <v>40</v>
      </c>
      <c r="J29" s="19">
        <v>270</v>
      </c>
      <c r="K29" s="19">
        <v>24</v>
      </c>
      <c r="L29" s="19" t="s">
        <v>36</v>
      </c>
      <c r="M29" s="19">
        <v>400</v>
      </c>
      <c r="N29" s="19">
        <v>0.3</v>
      </c>
      <c r="O29" s="19">
        <v>22.04</v>
      </c>
      <c r="P29" s="19">
        <v>1200000</v>
      </c>
      <c r="Q29" s="16"/>
    </row>
    <row r="30" spans="1:17" x14ac:dyDescent="0.3">
      <c r="A30" s="37">
        <v>45287</v>
      </c>
      <c r="B30" s="19">
        <f t="shared" si="0"/>
        <v>60150</v>
      </c>
      <c r="C30" s="33">
        <v>60.15</v>
      </c>
      <c r="D30" s="33">
        <v>7.34</v>
      </c>
      <c r="E30" s="33">
        <v>7.91</v>
      </c>
      <c r="F30" s="19">
        <v>130</v>
      </c>
      <c r="G30" s="19">
        <v>14</v>
      </c>
      <c r="H30" s="19">
        <v>316</v>
      </c>
      <c r="I30" s="19">
        <v>36</v>
      </c>
      <c r="J30" s="19">
        <v>284</v>
      </c>
      <c r="K30" s="19">
        <v>26</v>
      </c>
      <c r="L30" s="19" t="s">
        <v>36</v>
      </c>
      <c r="M30" s="19">
        <v>700</v>
      </c>
      <c r="N30" s="19">
        <v>0.3</v>
      </c>
      <c r="O30" s="19">
        <v>23.4</v>
      </c>
      <c r="P30" s="19">
        <v>1400000</v>
      </c>
      <c r="Q30" s="16"/>
    </row>
    <row r="31" spans="1:17" x14ac:dyDescent="0.3">
      <c r="A31" s="37">
        <v>45288</v>
      </c>
      <c r="B31" s="19">
        <f t="shared" si="0"/>
        <v>56900</v>
      </c>
      <c r="C31" s="33">
        <v>56.9</v>
      </c>
      <c r="D31" s="33">
        <v>7.22</v>
      </c>
      <c r="E31" s="33">
        <v>7.94</v>
      </c>
      <c r="F31" s="19">
        <v>135</v>
      </c>
      <c r="G31" s="19">
        <v>16</v>
      </c>
      <c r="H31" s="19">
        <v>324</v>
      </c>
      <c r="I31" s="19">
        <v>40</v>
      </c>
      <c r="J31" s="19">
        <v>289</v>
      </c>
      <c r="K31" s="19">
        <v>27</v>
      </c>
      <c r="L31" s="19" t="s">
        <v>36</v>
      </c>
      <c r="M31" s="19">
        <v>500</v>
      </c>
      <c r="N31" s="19">
        <v>0.2</v>
      </c>
      <c r="O31" s="19">
        <v>24.18</v>
      </c>
      <c r="P31" s="19">
        <v>1100000</v>
      </c>
      <c r="Q31" s="16"/>
    </row>
    <row r="32" spans="1:17" ht="48" customHeight="1" x14ac:dyDescent="0.3">
      <c r="A32" s="37">
        <v>45289</v>
      </c>
      <c r="B32" s="19">
        <f t="shared" si="0"/>
        <v>32150</v>
      </c>
      <c r="C32" s="33">
        <v>32.15</v>
      </c>
      <c r="D32" s="33">
        <v>7.21</v>
      </c>
      <c r="E32" s="33">
        <v>7.92</v>
      </c>
      <c r="F32" s="19">
        <v>125</v>
      </c>
      <c r="G32" s="19">
        <v>14</v>
      </c>
      <c r="H32" s="19">
        <v>304</v>
      </c>
      <c r="I32" s="19">
        <v>36</v>
      </c>
      <c r="J32" s="19">
        <v>266</v>
      </c>
      <c r="K32" s="19">
        <v>23</v>
      </c>
      <c r="L32" s="19" t="s">
        <v>36</v>
      </c>
      <c r="M32" s="19">
        <v>600</v>
      </c>
      <c r="N32" s="19">
        <v>0.3</v>
      </c>
      <c r="O32" s="19">
        <v>23.26</v>
      </c>
      <c r="P32" s="19">
        <v>1400000</v>
      </c>
      <c r="Q32" s="56" t="s">
        <v>38</v>
      </c>
    </row>
    <row r="33" spans="1:17" ht="48" customHeight="1" x14ac:dyDescent="0.3">
      <c r="A33" s="37">
        <v>45290</v>
      </c>
      <c r="B33" s="19">
        <f t="shared" si="0"/>
        <v>28620</v>
      </c>
      <c r="C33" s="33">
        <v>28.62</v>
      </c>
      <c r="D33" s="33">
        <v>7.19</v>
      </c>
      <c r="E33" s="33">
        <v>7.94</v>
      </c>
      <c r="F33" s="19">
        <v>135</v>
      </c>
      <c r="G33" s="19">
        <v>13</v>
      </c>
      <c r="H33" s="19">
        <v>312</v>
      </c>
      <c r="I33" s="19">
        <v>40</v>
      </c>
      <c r="J33" s="19">
        <v>290</v>
      </c>
      <c r="K33" s="19">
        <v>25</v>
      </c>
      <c r="L33" s="19" t="s">
        <v>36</v>
      </c>
      <c r="M33" s="19">
        <v>400</v>
      </c>
      <c r="N33" s="19">
        <v>0.3</v>
      </c>
      <c r="O33" s="19">
        <v>24.1</v>
      </c>
      <c r="P33" s="19">
        <v>1300000</v>
      </c>
      <c r="Q33" s="57"/>
    </row>
    <row r="34" spans="1:17" ht="15" thickBot="1" x14ac:dyDescent="0.35">
      <c r="A34" s="40">
        <v>45291</v>
      </c>
      <c r="B34" s="35">
        <f t="shared" si="0"/>
        <v>60700</v>
      </c>
      <c r="C34" s="48">
        <v>60.7</v>
      </c>
      <c r="D34" s="48">
        <v>7.19</v>
      </c>
      <c r="E34" s="48">
        <v>7.99</v>
      </c>
      <c r="F34" s="35">
        <v>140</v>
      </c>
      <c r="G34" s="35">
        <v>16</v>
      </c>
      <c r="H34" s="35">
        <v>320</v>
      </c>
      <c r="I34" s="35">
        <v>36</v>
      </c>
      <c r="J34" s="35">
        <v>280</v>
      </c>
      <c r="K34" s="35">
        <v>26</v>
      </c>
      <c r="L34" s="35" t="s">
        <v>36</v>
      </c>
      <c r="M34" s="35">
        <v>600</v>
      </c>
      <c r="N34" s="35">
        <v>0.2</v>
      </c>
      <c r="O34" s="35">
        <v>23.05</v>
      </c>
      <c r="P34" s="35">
        <v>1700000</v>
      </c>
      <c r="Q34" s="50"/>
    </row>
    <row r="35" spans="1:17" ht="15" thickBot="1" x14ac:dyDescent="0.35">
      <c r="A35" s="11" t="s">
        <v>31</v>
      </c>
      <c r="B35" s="17">
        <f>AVERAGE(B4:B34)</f>
        <v>56789.032258064515</v>
      </c>
      <c r="C35" s="17">
        <f t="shared" ref="C35:P35" si="1">AVERAGE(C4:C34)</f>
        <v>56.78903225806453</v>
      </c>
      <c r="D35" s="17">
        <f t="shared" si="1"/>
        <v>7.2632258064516142</v>
      </c>
      <c r="E35" s="17">
        <f t="shared" si="1"/>
        <v>7.861935483870969</v>
      </c>
      <c r="F35" s="17">
        <f t="shared" si="1"/>
        <v>136.61290322580646</v>
      </c>
      <c r="G35" s="17">
        <f t="shared" si="1"/>
        <v>15.67741935483871</v>
      </c>
      <c r="H35" s="17">
        <f t="shared" si="1"/>
        <v>314.70967741935482</v>
      </c>
      <c r="I35" s="17">
        <f t="shared" si="1"/>
        <v>40.516129032258064</v>
      </c>
      <c r="J35" s="17">
        <f t="shared" si="1"/>
        <v>272.32258064516128</v>
      </c>
      <c r="K35" s="17">
        <f t="shared" si="1"/>
        <v>23.806451612903224</v>
      </c>
      <c r="L35" s="17"/>
      <c r="M35" s="17">
        <f t="shared" si="1"/>
        <v>541.93548387096769</v>
      </c>
      <c r="N35" s="17">
        <f t="shared" si="1"/>
        <v>0.26774193548387093</v>
      </c>
      <c r="O35" s="17">
        <f t="shared" si="1"/>
        <v>23.603548387096769</v>
      </c>
      <c r="P35" s="17">
        <f t="shared" si="1"/>
        <v>1335483.8709677418</v>
      </c>
      <c r="Q35" s="32"/>
    </row>
    <row r="36" spans="1:17" x14ac:dyDescent="0.3">
      <c r="C36" s="14">
        <f>SUM(C4:C34)</f>
        <v>1760.4600000000005</v>
      </c>
    </row>
    <row r="41" spans="1:17" ht="40.799999999999997" customHeight="1" x14ac:dyDescent="0.3">
      <c r="A41" s="54" t="s">
        <v>32</v>
      </c>
      <c r="B41" s="54"/>
      <c r="C41" s="54" t="s">
        <v>33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3" spans="1:17" x14ac:dyDescent="0.3">
      <c r="A43" s="13" t="s">
        <v>34</v>
      </c>
      <c r="B43" s="14">
        <f>MIN(B4:B34)</f>
        <v>28620</v>
      </c>
      <c r="C43" s="14">
        <f t="shared" ref="C43:P43" si="2">MIN(C4:C34)</f>
        <v>28.62</v>
      </c>
      <c r="D43" s="14">
        <f t="shared" si="2"/>
        <v>7.06</v>
      </c>
      <c r="E43" s="14">
        <f t="shared" si="2"/>
        <v>7.76</v>
      </c>
      <c r="F43" s="14">
        <f t="shared" si="2"/>
        <v>125</v>
      </c>
      <c r="G43" s="14">
        <f t="shared" si="2"/>
        <v>13</v>
      </c>
      <c r="H43" s="14">
        <f t="shared" si="2"/>
        <v>296</v>
      </c>
      <c r="I43" s="14">
        <f t="shared" si="2"/>
        <v>36</v>
      </c>
      <c r="J43" s="14">
        <f t="shared" si="2"/>
        <v>248</v>
      </c>
      <c r="K43" s="14">
        <f t="shared" si="2"/>
        <v>20</v>
      </c>
      <c r="L43" s="14"/>
      <c r="M43" s="14">
        <f t="shared" si="2"/>
        <v>400</v>
      </c>
      <c r="N43" s="14">
        <f t="shared" si="2"/>
        <v>0.2</v>
      </c>
      <c r="O43" s="14">
        <f t="shared" si="2"/>
        <v>22.04</v>
      </c>
      <c r="P43" s="14">
        <f t="shared" si="2"/>
        <v>1100000</v>
      </c>
      <c r="Q43" s="14"/>
    </row>
    <row r="44" spans="1:17" x14ac:dyDescent="0.3">
      <c r="A44" s="13"/>
    </row>
    <row r="45" spans="1:17" x14ac:dyDescent="0.3">
      <c r="A45" s="13" t="s">
        <v>35</v>
      </c>
      <c r="B45" s="14">
        <f>MAX(B4:B34)</f>
        <v>60800</v>
      </c>
      <c r="C45" s="14">
        <f t="shared" ref="C45:P45" si="3">MAX(C4:C34)</f>
        <v>60.8</v>
      </c>
      <c r="D45" s="14">
        <f t="shared" si="3"/>
        <v>7.41</v>
      </c>
      <c r="E45" s="14">
        <f t="shared" si="3"/>
        <v>7.99</v>
      </c>
      <c r="F45" s="14">
        <f t="shared" si="3"/>
        <v>145</v>
      </c>
      <c r="G45" s="14">
        <f t="shared" si="3"/>
        <v>18</v>
      </c>
      <c r="H45" s="14">
        <f t="shared" si="3"/>
        <v>340</v>
      </c>
      <c r="I45" s="14">
        <f t="shared" si="3"/>
        <v>44</v>
      </c>
      <c r="J45" s="14">
        <f t="shared" si="3"/>
        <v>292</v>
      </c>
      <c r="K45" s="14">
        <f t="shared" si="3"/>
        <v>27</v>
      </c>
      <c r="L45" s="14"/>
      <c r="M45" s="14">
        <f t="shared" si="3"/>
        <v>700</v>
      </c>
      <c r="N45" s="14">
        <f t="shared" si="3"/>
        <v>0.3</v>
      </c>
      <c r="O45" s="14">
        <f t="shared" si="3"/>
        <v>24.52</v>
      </c>
      <c r="P45" s="14">
        <f t="shared" si="3"/>
        <v>1700000</v>
      </c>
      <c r="Q45" s="14"/>
    </row>
  </sheetData>
  <mergeCells count="13">
    <mergeCell ref="A41:B41"/>
    <mergeCell ref="C41:Q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  <mergeCell ref="Q32:Q3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T45"/>
  <sheetViews>
    <sheetView zoomScale="90" zoomScaleNormal="90" workbookViewId="0">
      <selection activeCell="C36" sqref="C36"/>
    </sheetView>
  </sheetViews>
  <sheetFormatPr defaultRowHeight="14.4" x14ac:dyDescent="0.3"/>
  <cols>
    <col min="1" max="1" width="10.21875" customWidth="1"/>
    <col min="2" max="2" width="9.33203125" bestFit="1" customWidth="1"/>
    <col min="3" max="3" width="8.2187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1.5546875" bestFit="1" customWidth="1"/>
    <col min="17" max="17" width="23.21875" customWidth="1"/>
    <col min="20" max="20" width="12" bestFit="1" customWidth="1"/>
    <col min="21" max="21" width="14.88671875" customWidth="1"/>
  </cols>
  <sheetData>
    <row r="1" spans="1:46" ht="69.75" customHeight="1" thickBot="1" x14ac:dyDescent="0.6">
      <c r="A1" s="58" t="s">
        <v>29</v>
      </c>
      <c r="B1" s="59"/>
      <c r="C1" s="59"/>
      <c r="D1" s="59"/>
      <c r="E1" s="59"/>
      <c r="F1" s="59"/>
      <c r="G1" s="59"/>
      <c r="H1" s="60"/>
      <c r="I1" s="60"/>
      <c r="J1" s="59"/>
      <c r="K1" s="59"/>
      <c r="L1" s="59"/>
      <c r="M1" s="59"/>
      <c r="N1" s="59"/>
      <c r="O1" s="59"/>
      <c r="P1" s="59"/>
      <c r="Q1" s="6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2" t="s">
        <v>0</v>
      </c>
      <c r="B2" s="64" t="s">
        <v>26</v>
      </c>
      <c r="C2" s="65"/>
      <c r="D2" s="66" t="s">
        <v>1</v>
      </c>
      <c r="E2" s="67"/>
      <c r="F2" s="68" t="s">
        <v>2</v>
      </c>
      <c r="G2" s="69"/>
      <c r="H2" s="70" t="s">
        <v>3</v>
      </c>
      <c r="I2" s="71"/>
      <c r="J2" s="72">
        <v>22</v>
      </c>
      <c r="K2" s="69"/>
      <c r="L2" s="73" t="s">
        <v>5</v>
      </c>
      <c r="M2" s="69"/>
      <c r="N2" s="2" t="s">
        <v>6</v>
      </c>
      <c r="O2" s="73" t="s">
        <v>7</v>
      </c>
      <c r="P2" s="74"/>
      <c r="Q2" s="75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63"/>
      <c r="B3" s="4" t="s">
        <v>9</v>
      </c>
      <c r="C3" s="5" t="s">
        <v>10</v>
      </c>
      <c r="D3" s="6" t="s">
        <v>11</v>
      </c>
      <c r="E3" s="6" t="s">
        <v>22</v>
      </c>
      <c r="F3" s="21" t="s">
        <v>12</v>
      </c>
      <c r="G3" s="22" t="s">
        <v>23</v>
      </c>
      <c r="H3" s="7" t="s">
        <v>13</v>
      </c>
      <c r="I3" s="7" t="s">
        <v>14</v>
      </c>
      <c r="J3" s="8" t="s">
        <v>15</v>
      </c>
      <c r="K3" s="8" t="s">
        <v>24</v>
      </c>
      <c r="L3" s="9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6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38">
        <v>45261</v>
      </c>
      <c r="B4" s="30">
        <f>C4*1000</f>
        <v>42860</v>
      </c>
      <c r="C4" s="47">
        <v>42.86</v>
      </c>
      <c r="D4" s="47">
        <v>7.74</v>
      </c>
      <c r="E4" s="47">
        <v>7.78</v>
      </c>
      <c r="F4" s="30">
        <v>165</v>
      </c>
      <c r="G4" s="30">
        <v>27</v>
      </c>
      <c r="H4" s="30">
        <v>352</v>
      </c>
      <c r="I4" s="30">
        <v>44</v>
      </c>
      <c r="J4" s="30">
        <v>326</v>
      </c>
      <c r="K4" s="30">
        <v>34</v>
      </c>
      <c r="L4" s="30" t="s">
        <v>36</v>
      </c>
      <c r="M4" s="30">
        <v>400</v>
      </c>
      <c r="N4" s="30">
        <v>0.3</v>
      </c>
      <c r="O4" s="47">
        <v>21.9</v>
      </c>
      <c r="P4" s="30">
        <v>1400000</v>
      </c>
      <c r="Q4" s="34"/>
    </row>
    <row r="5" spans="1:46" x14ac:dyDescent="0.3">
      <c r="A5" s="37">
        <v>45262</v>
      </c>
      <c r="B5" s="18">
        <f>C5*1000</f>
        <v>43440</v>
      </c>
      <c r="C5" s="33">
        <v>43.44</v>
      </c>
      <c r="D5" s="33">
        <v>7.72</v>
      </c>
      <c r="E5" s="33">
        <v>7.75</v>
      </c>
      <c r="F5" s="19">
        <v>170</v>
      </c>
      <c r="G5" s="19">
        <v>29</v>
      </c>
      <c r="H5" s="19">
        <v>364</v>
      </c>
      <c r="I5" s="19">
        <v>48</v>
      </c>
      <c r="J5" s="19">
        <v>346</v>
      </c>
      <c r="K5" s="19">
        <v>37</v>
      </c>
      <c r="L5" s="19" t="s">
        <v>36</v>
      </c>
      <c r="M5" s="19">
        <v>500</v>
      </c>
      <c r="N5" s="19">
        <v>0.3</v>
      </c>
      <c r="O5" s="33">
        <v>22.6</v>
      </c>
      <c r="P5" s="19">
        <v>1300000</v>
      </c>
      <c r="Q5" s="16"/>
    </row>
    <row r="6" spans="1:46" x14ac:dyDescent="0.3">
      <c r="A6" s="37">
        <v>45263</v>
      </c>
      <c r="B6" s="18">
        <f t="shared" ref="B6:B34" si="0">C6*1000</f>
        <v>44010</v>
      </c>
      <c r="C6" s="33">
        <v>44.01</v>
      </c>
      <c r="D6" s="33">
        <v>7.48</v>
      </c>
      <c r="E6" s="33">
        <v>7.74</v>
      </c>
      <c r="F6" s="19">
        <v>165</v>
      </c>
      <c r="G6" s="19">
        <v>28</v>
      </c>
      <c r="H6" s="19">
        <v>368</v>
      </c>
      <c r="I6" s="19">
        <v>48</v>
      </c>
      <c r="J6" s="19">
        <v>354</v>
      </c>
      <c r="K6" s="19">
        <v>38</v>
      </c>
      <c r="L6" s="19" t="s">
        <v>36</v>
      </c>
      <c r="M6" s="19">
        <v>700</v>
      </c>
      <c r="N6" s="19">
        <v>0.2</v>
      </c>
      <c r="O6" s="33">
        <v>23.2</v>
      </c>
      <c r="P6" s="19">
        <v>1700000</v>
      </c>
      <c r="Q6" s="16"/>
    </row>
    <row r="7" spans="1:46" x14ac:dyDescent="0.3">
      <c r="A7" s="37">
        <v>45264</v>
      </c>
      <c r="B7" s="18">
        <f t="shared" si="0"/>
        <v>41110</v>
      </c>
      <c r="C7" s="33">
        <v>41.11</v>
      </c>
      <c r="D7" s="33">
        <v>7.52</v>
      </c>
      <c r="E7" s="33">
        <v>7.61</v>
      </c>
      <c r="F7" s="19">
        <v>155</v>
      </c>
      <c r="G7" s="19">
        <v>24</v>
      </c>
      <c r="H7" s="19">
        <v>360</v>
      </c>
      <c r="I7" s="19">
        <v>40</v>
      </c>
      <c r="J7" s="19">
        <v>356</v>
      </c>
      <c r="K7" s="19">
        <v>36</v>
      </c>
      <c r="L7" s="19" t="s">
        <v>36</v>
      </c>
      <c r="M7" s="19">
        <v>600</v>
      </c>
      <c r="N7" s="19">
        <v>0.3</v>
      </c>
      <c r="O7" s="33">
        <v>23.9</v>
      </c>
      <c r="P7" s="19">
        <v>1200000</v>
      </c>
      <c r="Q7" s="16"/>
    </row>
    <row r="8" spans="1:46" x14ac:dyDescent="0.3">
      <c r="A8" s="37">
        <v>45265</v>
      </c>
      <c r="B8" s="18">
        <f t="shared" si="0"/>
        <v>40430</v>
      </c>
      <c r="C8" s="33">
        <v>40.43</v>
      </c>
      <c r="D8" s="33">
        <v>7.5</v>
      </c>
      <c r="E8" s="33">
        <v>7.62</v>
      </c>
      <c r="F8" s="19">
        <v>160</v>
      </c>
      <c r="G8" s="19">
        <v>27</v>
      </c>
      <c r="H8" s="19">
        <v>364</v>
      </c>
      <c r="I8" s="19">
        <v>44</v>
      </c>
      <c r="J8" s="19">
        <v>355</v>
      </c>
      <c r="K8" s="19">
        <v>35</v>
      </c>
      <c r="L8" s="19" t="s">
        <v>36</v>
      </c>
      <c r="M8" s="19">
        <v>400</v>
      </c>
      <c r="N8" s="19">
        <v>0.3</v>
      </c>
      <c r="O8" s="33">
        <v>23.1</v>
      </c>
      <c r="P8" s="19">
        <v>1400000</v>
      </c>
      <c r="Q8" s="16"/>
    </row>
    <row r="9" spans="1:46" x14ac:dyDescent="0.3">
      <c r="A9" s="37">
        <v>45266</v>
      </c>
      <c r="B9" s="18">
        <f t="shared" si="0"/>
        <v>45200</v>
      </c>
      <c r="C9" s="33">
        <v>45.2</v>
      </c>
      <c r="D9" s="33">
        <v>7.55</v>
      </c>
      <c r="E9" s="33">
        <v>7.67</v>
      </c>
      <c r="F9" s="19">
        <v>165</v>
      </c>
      <c r="G9" s="19">
        <v>29</v>
      </c>
      <c r="H9" s="19">
        <v>352</v>
      </c>
      <c r="I9" s="19">
        <v>44</v>
      </c>
      <c r="J9" s="19">
        <v>328</v>
      </c>
      <c r="K9" s="19">
        <v>37</v>
      </c>
      <c r="L9" s="19" t="s">
        <v>36</v>
      </c>
      <c r="M9" s="19">
        <v>500</v>
      </c>
      <c r="N9" s="19">
        <v>0.3</v>
      </c>
      <c r="O9" s="33">
        <v>23.5</v>
      </c>
      <c r="P9" s="19">
        <v>1700000</v>
      </c>
      <c r="Q9" s="16"/>
    </row>
    <row r="10" spans="1:46" x14ac:dyDescent="0.3">
      <c r="A10" s="37">
        <v>45267</v>
      </c>
      <c r="B10" s="18">
        <f t="shared" si="0"/>
        <v>41300</v>
      </c>
      <c r="C10" s="33">
        <v>41.3</v>
      </c>
      <c r="D10" s="33">
        <v>7.48</v>
      </c>
      <c r="E10" s="33">
        <v>7.56</v>
      </c>
      <c r="F10" s="19">
        <v>160</v>
      </c>
      <c r="G10" s="19">
        <v>28</v>
      </c>
      <c r="H10" s="19">
        <v>344</v>
      </c>
      <c r="I10" s="19">
        <v>48</v>
      </c>
      <c r="J10" s="19">
        <v>296</v>
      </c>
      <c r="K10" s="19">
        <v>40</v>
      </c>
      <c r="L10" s="19" t="s">
        <v>36</v>
      </c>
      <c r="M10" s="19">
        <v>700</v>
      </c>
      <c r="N10" s="19">
        <v>0.2</v>
      </c>
      <c r="O10" s="33">
        <v>22.9</v>
      </c>
      <c r="P10" s="19">
        <v>1300000</v>
      </c>
      <c r="Q10" s="16"/>
    </row>
    <row r="11" spans="1:46" x14ac:dyDescent="0.3">
      <c r="A11" s="37">
        <v>45268</v>
      </c>
      <c r="B11" s="18">
        <f t="shared" si="0"/>
        <v>44290</v>
      </c>
      <c r="C11" s="33">
        <v>44.29</v>
      </c>
      <c r="D11" s="33">
        <v>7.52</v>
      </c>
      <c r="E11" s="33">
        <v>7.68</v>
      </c>
      <c r="F11" s="19">
        <v>155</v>
      </c>
      <c r="G11" s="19">
        <v>23</v>
      </c>
      <c r="H11" s="19">
        <v>348</v>
      </c>
      <c r="I11" s="19">
        <v>44</v>
      </c>
      <c r="J11" s="19">
        <v>323</v>
      </c>
      <c r="K11" s="19">
        <v>43</v>
      </c>
      <c r="L11" s="19" t="s">
        <v>36</v>
      </c>
      <c r="M11" s="19">
        <v>500</v>
      </c>
      <c r="N11" s="19">
        <v>0.3</v>
      </c>
      <c r="O11" s="33">
        <v>23.6</v>
      </c>
      <c r="P11" s="19">
        <v>1400000</v>
      </c>
      <c r="Q11" s="16"/>
    </row>
    <row r="12" spans="1:46" x14ac:dyDescent="0.3">
      <c r="A12" s="37">
        <v>45269</v>
      </c>
      <c r="B12" s="19">
        <f t="shared" si="0"/>
        <v>43260</v>
      </c>
      <c r="C12" s="33">
        <v>43.26</v>
      </c>
      <c r="D12" s="33">
        <v>7.56</v>
      </c>
      <c r="E12" s="33">
        <v>7.63</v>
      </c>
      <c r="F12" s="19">
        <v>150</v>
      </c>
      <c r="G12" s="19">
        <v>21</v>
      </c>
      <c r="H12" s="19">
        <v>352</v>
      </c>
      <c r="I12" s="19">
        <v>44</v>
      </c>
      <c r="J12" s="19">
        <v>332</v>
      </c>
      <c r="K12" s="19">
        <v>41</v>
      </c>
      <c r="L12" s="19" t="s">
        <v>36</v>
      </c>
      <c r="M12" s="19">
        <v>600</v>
      </c>
      <c r="N12" s="19">
        <v>0.2</v>
      </c>
      <c r="O12" s="33">
        <v>23.9</v>
      </c>
      <c r="P12" s="19">
        <v>1300000</v>
      </c>
      <c r="Q12" s="16"/>
    </row>
    <row r="13" spans="1:46" x14ac:dyDescent="0.3">
      <c r="A13" s="37">
        <v>45270</v>
      </c>
      <c r="B13" s="19">
        <f t="shared" si="0"/>
        <v>43540</v>
      </c>
      <c r="C13" s="33">
        <v>43.54</v>
      </c>
      <c r="D13" s="33">
        <v>7.55</v>
      </c>
      <c r="E13" s="33">
        <v>7.68</v>
      </c>
      <c r="F13" s="19">
        <v>155</v>
      </c>
      <c r="G13" s="19">
        <v>22</v>
      </c>
      <c r="H13" s="19">
        <v>360</v>
      </c>
      <c r="I13" s="19">
        <v>40</v>
      </c>
      <c r="J13" s="19">
        <v>338</v>
      </c>
      <c r="K13" s="19">
        <v>39</v>
      </c>
      <c r="L13" s="19" t="s">
        <v>36</v>
      </c>
      <c r="M13" s="19">
        <v>400</v>
      </c>
      <c r="N13" s="19">
        <v>0.3</v>
      </c>
      <c r="O13" s="33">
        <v>23.2</v>
      </c>
      <c r="P13" s="19">
        <v>1200000</v>
      </c>
      <c r="Q13" s="16"/>
    </row>
    <row r="14" spans="1:46" x14ac:dyDescent="0.3">
      <c r="A14" s="37">
        <v>45271</v>
      </c>
      <c r="B14" s="19">
        <f t="shared" si="0"/>
        <v>39180</v>
      </c>
      <c r="C14" s="33">
        <v>39.18</v>
      </c>
      <c r="D14" s="33">
        <v>7.51</v>
      </c>
      <c r="E14" s="33">
        <v>7.57</v>
      </c>
      <c r="F14" s="19">
        <v>160</v>
      </c>
      <c r="G14" s="19">
        <v>24</v>
      </c>
      <c r="H14" s="19">
        <v>372</v>
      </c>
      <c r="I14" s="19">
        <v>48</v>
      </c>
      <c r="J14" s="19">
        <v>354</v>
      </c>
      <c r="K14" s="19">
        <v>42</v>
      </c>
      <c r="L14" s="19" t="s">
        <v>36</v>
      </c>
      <c r="M14" s="19">
        <v>700</v>
      </c>
      <c r="N14" s="19">
        <v>0.3</v>
      </c>
      <c r="O14" s="33">
        <v>24</v>
      </c>
      <c r="P14" s="19">
        <v>1400000</v>
      </c>
      <c r="Q14" s="16"/>
    </row>
    <row r="15" spans="1:46" x14ac:dyDescent="0.3">
      <c r="A15" s="37">
        <v>45272</v>
      </c>
      <c r="B15" s="19">
        <f t="shared" si="0"/>
        <v>42540</v>
      </c>
      <c r="C15" s="33">
        <v>42.54</v>
      </c>
      <c r="D15" s="33">
        <v>7.49</v>
      </c>
      <c r="E15" s="33">
        <v>7.72</v>
      </c>
      <c r="F15" s="19">
        <v>160</v>
      </c>
      <c r="G15" s="19">
        <v>22</v>
      </c>
      <c r="H15" s="19">
        <v>364</v>
      </c>
      <c r="I15" s="19">
        <v>44</v>
      </c>
      <c r="J15" s="19">
        <v>348</v>
      </c>
      <c r="K15" s="19">
        <v>43</v>
      </c>
      <c r="L15" s="19" t="s">
        <v>36</v>
      </c>
      <c r="M15" s="19">
        <v>500</v>
      </c>
      <c r="N15" s="19">
        <v>0.2</v>
      </c>
      <c r="O15" s="33">
        <v>24.6</v>
      </c>
      <c r="P15" s="19">
        <v>1700000</v>
      </c>
      <c r="Q15" s="16"/>
    </row>
    <row r="16" spans="1:46" x14ac:dyDescent="0.3">
      <c r="A16" s="37">
        <v>45273</v>
      </c>
      <c r="B16" s="19">
        <f t="shared" si="0"/>
        <v>42510</v>
      </c>
      <c r="C16" s="33">
        <v>42.51</v>
      </c>
      <c r="D16" s="33">
        <v>7.58</v>
      </c>
      <c r="E16" s="33">
        <v>7.73</v>
      </c>
      <c r="F16" s="19">
        <v>155</v>
      </c>
      <c r="G16" s="19">
        <v>23</v>
      </c>
      <c r="H16" s="19">
        <v>348</v>
      </c>
      <c r="I16" s="19">
        <v>48</v>
      </c>
      <c r="J16" s="19">
        <v>335</v>
      </c>
      <c r="K16" s="19">
        <v>40</v>
      </c>
      <c r="L16" s="19" t="s">
        <v>36</v>
      </c>
      <c r="M16" s="19">
        <v>600</v>
      </c>
      <c r="N16" s="19">
        <v>0.3</v>
      </c>
      <c r="O16" s="33">
        <v>23.9</v>
      </c>
      <c r="P16" s="19">
        <v>1300000</v>
      </c>
      <c r="Q16" s="16"/>
    </row>
    <row r="17" spans="1:20" x14ac:dyDescent="0.3">
      <c r="A17" s="37">
        <v>45274</v>
      </c>
      <c r="B17" s="19">
        <f t="shared" si="0"/>
        <v>39260</v>
      </c>
      <c r="C17" s="33">
        <v>39.26</v>
      </c>
      <c r="D17" s="33">
        <v>7.58</v>
      </c>
      <c r="E17" s="33">
        <v>7.76</v>
      </c>
      <c r="F17" s="19">
        <v>165</v>
      </c>
      <c r="G17" s="19">
        <v>26</v>
      </c>
      <c r="H17" s="19">
        <v>352</v>
      </c>
      <c r="I17" s="19">
        <v>44</v>
      </c>
      <c r="J17" s="19">
        <v>340</v>
      </c>
      <c r="K17" s="19">
        <v>45</v>
      </c>
      <c r="L17" s="19" t="s">
        <v>36</v>
      </c>
      <c r="M17" s="19">
        <v>400</v>
      </c>
      <c r="N17" s="19">
        <v>0.2</v>
      </c>
      <c r="O17" s="33">
        <v>23.5</v>
      </c>
      <c r="P17" s="19">
        <v>1100000</v>
      </c>
      <c r="Q17" s="16"/>
    </row>
    <row r="18" spans="1:20" x14ac:dyDescent="0.3">
      <c r="A18" s="37">
        <v>45275</v>
      </c>
      <c r="B18" s="19">
        <f t="shared" si="0"/>
        <v>35430</v>
      </c>
      <c r="C18" s="33">
        <v>35.43</v>
      </c>
      <c r="D18" s="33">
        <v>7.62</v>
      </c>
      <c r="E18" s="33">
        <v>7.71</v>
      </c>
      <c r="F18" s="19">
        <v>150</v>
      </c>
      <c r="G18" s="19">
        <v>21</v>
      </c>
      <c r="H18" s="19">
        <v>344</v>
      </c>
      <c r="I18" s="19">
        <v>40</v>
      </c>
      <c r="J18" s="19">
        <v>312</v>
      </c>
      <c r="K18" s="19">
        <v>40</v>
      </c>
      <c r="L18" s="19" t="s">
        <v>36</v>
      </c>
      <c r="M18" s="19">
        <v>600</v>
      </c>
      <c r="N18" s="19">
        <v>0.3</v>
      </c>
      <c r="O18" s="33">
        <v>24.78</v>
      </c>
      <c r="P18" s="19">
        <v>1400000</v>
      </c>
      <c r="Q18" s="16"/>
    </row>
    <row r="19" spans="1:20" x14ac:dyDescent="0.3">
      <c r="A19" s="37">
        <v>45276</v>
      </c>
      <c r="B19" s="19">
        <f t="shared" si="0"/>
        <v>38620</v>
      </c>
      <c r="C19" s="33">
        <v>38.619999999999997</v>
      </c>
      <c r="D19" s="33">
        <v>7.59</v>
      </c>
      <c r="E19" s="33">
        <v>7.62</v>
      </c>
      <c r="F19" s="19">
        <v>155</v>
      </c>
      <c r="G19" s="19">
        <v>20</v>
      </c>
      <c r="H19" s="19">
        <v>340</v>
      </c>
      <c r="I19" s="19">
        <v>36</v>
      </c>
      <c r="J19" s="19">
        <v>288</v>
      </c>
      <c r="K19" s="19">
        <v>33</v>
      </c>
      <c r="L19" s="19" t="s">
        <v>36</v>
      </c>
      <c r="M19" s="19">
        <v>500</v>
      </c>
      <c r="N19" s="19">
        <v>0.3</v>
      </c>
      <c r="O19" s="33">
        <v>24.7</v>
      </c>
      <c r="P19" s="19">
        <v>1300000</v>
      </c>
      <c r="Q19" s="16"/>
    </row>
    <row r="20" spans="1:20" x14ac:dyDescent="0.3">
      <c r="A20" s="37">
        <v>45277</v>
      </c>
      <c r="B20" s="19">
        <f t="shared" si="0"/>
        <v>38680</v>
      </c>
      <c r="C20" s="33">
        <v>38.68</v>
      </c>
      <c r="D20" s="33">
        <v>7.61</v>
      </c>
      <c r="E20" s="33">
        <v>7.64</v>
      </c>
      <c r="F20" s="19">
        <v>160</v>
      </c>
      <c r="G20" s="19">
        <v>21</v>
      </c>
      <c r="H20" s="19">
        <v>348</v>
      </c>
      <c r="I20" s="19">
        <v>36</v>
      </c>
      <c r="J20" s="19">
        <v>311</v>
      </c>
      <c r="K20" s="19">
        <v>31</v>
      </c>
      <c r="L20" s="19" t="s">
        <v>36</v>
      </c>
      <c r="M20" s="19">
        <v>700</v>
      </c>
      <c r="N20" s="19">
        <v>0.2</v>
      </c>
      <c r="O20" s="33">
        <v>18.41</v>
      </c>
      <c r="P20" s="19">
        <v>1700000</v>
      </c>
      <c r="Q20" s="16"/>
    </row>
    <row r="21" spans="1:20" x14ac:dyDescent="0.3">
      <c r="A21" s="37">
        <v>45278</v>
      </c>
      <c r="B21" s="19">
        <f t="shared" si="0"/>
        <v>35910</v>
      </c>
      <c r="C21" s="33">
        <v>35.909999999999997</v>
      </c>
      <c r="D21" s="33">
        <v>7.57</v>
      </c>
      <c r="E21" s="33">
        <v>7.62</v>
      </c>
      <c r="F21" s="19">
        <v>165</v>
      </c>
      <c r="G21" s="19">
        <v>22</v>
      </c>
      <c r="H21" s="19">
        <v>360</v>
      </c>
      <c r="I21" s="19">
        <v>48</v>
      </c>
      <c r="J21" s="19">
        <v>280</v>
      </c>
      <c r="K21" s="19">
        <v>32</v>
      </c>
      <c r="L21" s="19" t="s">
        <v>36</v>
      </c>
      <c r="M21" s="19">
        <v>500</v>
      </c>
      <c r="N21" s="19">
        <v>0.3</v>
      </c>
      <c r="O21" s="33">
        <v>23.07</v>
      </c>
      <c r="P21" s="19">
        <v>1400000</v>
      </c>
      <c r="Q21" s="16"/>
    </row>
    <row r="22" spans="1:20" x14ac:dyDescent="0.3">
      <c r="A22" s="37">
        <v>45279</v>
      </c>
      <c r="B22" s="19">
        <f t="shared" si="0"/>
        <v>36530</v>
      </c>
      <c r="C22" s="33">
        <v>36.53</v>
      </c>
      <c r="D22" s="33">
        <v>7.65</v>
      </c>
      <c r="E22" s="33">
        <v>7.57</v>
      </c>
      <c r="F22" s="19">
        <v>160</v>
      </c>
      <c r="G22" s="19">
        <v>23</v>
      </c>
      <c r="H22" s="19">
        <v>340</v>
      </c>
      <c r="I22" s="19">
        <v>36</v>
      </c>
      <c r="J22" s="19">
        <v>298</v>
      </c>
      <c r="K22" s="19">
        <v>34</v>
      </c>
      <c r="L22" s="19" t="s">
        <v>36</v>
      </c>
      <c r="M22" s="19">
        <v>600</v>
      </c>
      <c r="N22" s="19">
        <v>0.2</v>
      </c>
      <c r="O22" s="33">
        <v>23.24</v>
      </c>
      <c r="P22" s="19">
        <v>1100000</v>
      </c>
      <c r="Q22" s="16"/>
    </row>
    <row r="23" spans="1:20" x14ac:dyDescent="0.3">
      <c r="A23" s="37">
        <v>45280</v>
      </c>
      <c r="B23" s="19">
        <f t="shared" si="0"/>
        <v>35020</v>
      </c>
      <c r="C23" s="33">
        <v>35.020000000000003</v>
      </c>
      <c r="D23" s="33">
        <v>7.63</v>
      </c>
      <c r="E23" s="33">
        <v>7.54</v>
      </c>
      <c r="F23" s="19">
        <v>155</v>
      </c>
      <c r="G23" s="19">
        <v>21</v>
      </c>
      <c r="H23" s="19">
        <v>348</v>
      </c>
      <c r="I23" s="19">
        <v>40</v>
      </c>
      <c r="J23" s="19">
        <v>306</v>
      </c>
      <c r="K23" s="19">
        <v>37</v>
      </c>
      <c r="L23" s="19" t="s">
        <v>36</v>
      </c>
      <c r="M23" s="19">
        <v>400</v>
      </c>
      <c r="N23" s="19">
        <v>0.3</v>
      </c>
      <c r="O23" s="33">
        <v>22.74</v>
      </c>
      <c r="P23" s="19">
        <v>1300000</v>
      </c>
      <c r="Q23" s="16"/>
    </row>
    <row r="24" spans="1:20" x14ac:dyDescent="0.3">
      <c r="A24" s="37">
        <v>45281</v>
      </c>
      <c r="B24" s="19">
        <f t="shared" si="0"/>
        <v>35430</v>
      </c>
      <c r="C24" s="33">
        <v>35.43</v>
      </c>
      <c r="D24" s="33">
        <v>7.66</v>
      </c>
      <c r="E24" s="33">
        <v>7.51</v>
      </c>
      <c r="F24" s="19">
        <v>160</v>
      </c>
      <c r="G24" s="19">
        <v>22</v>
      </c>
      <c r="H24" s="19">
        <v>360</v>
      </c>
      <c r="I24" s="19">
        <v>36</v>
      </c>
      <c r="J24" s="19">
        <v>357</v>
      </c>
      <c r="K24" s="19">
        <v>35</v>
      </c>
      <c r="L24" s="19" t="s">
        <v>36</v>
      </c>
      <c r="M24" s="19">
        <v>500</v>
      </c>
      <c r="N24" s="19">
        <v>0.3</v>
      </c>
      <c r="O24" s="33">
        <v>23.09</v>
      </c>
      <c r="P24" s="19">
        <v>1700000</v>
      </c>
      <c r="Q24" s="16"/>
    </row>
    <row r="25" spans="1:20" x14ac:dyDescent="0.3">
      <c r="A25" s="37">
        <v>45282</v>
      </c>
      <c r="B25" s="19">
        <f t="shared" si="0"/>
        <v>35770</v>
      </c>
      <c r="C25" s="33">
        <v>35.770000000000003</v>
      </c>
      <c r="D25" s="33">
        <v>7.63</v>
      </c>
      <c r="E25" s="33">
        <v>7.52</v>
      </c>
      <c r="F25" s="19">
        <v>155</v>
      </c>
      <c r="G25" s="19">
        <v>21</v>
      </c>
      <c r="H25" s="19">
        <v>344</v>
      </c>
      <c r="I25" s="19">
        <v>40</v>
      </c>
      <c r="J25" s="19">
        <v>312</v>
      </c>
      <c r="K25" s="19">
        <v>36</v>
      </c>
      <c r="L25" s="19" t="s">
        <v>36</v>
      </c>
      <c r="M25" s="19">
        <v>700</v>
      </c>
      <c r="N25" s="19">
        <v>0.2</v>
      </c>
      <c r="O25" s="33">
        <v>23.18</v>
      </c>
      <c r="P25" s="19">
        <v>1400000</v>
      </c>
      <c r="Q25" s="16"/>
      <c r="T25" t="s">
        <v>37</v>
      </c>
    </row>
    <row r="26" spans="1:20" x14ac:dyDescent="0.3">
      <c r="A26" s="37">
        <v>45283</v>
      </c>
      <c r="B26" s="19">
        <f t="shared" si="0"/>
        <v>36030</v>
      </c>
      <c r="C26" s="33">
        <v>36.03</v>
      </c>
      <c r="D26" s="33">
        <v>7.58</v>
      </c>
      <c r="E26" s="33">
        <v>7.54</v>
      </c>
      <c r="F26" s="19">
        <v>165</v>
      </c>
      <c r="G26" s="19">
        <v>24</v>
      </c>
      <c r="H26" s="19">
        <v>360</v>
      </c>
      <c r="I26" s="19">
        <v>40</v>
      </c>
      <c r="J26" s="19">
        <v>342</v>
      </c>
      <c r="K26" s="19">
        <v>35</v>
      </c>
      <c r="L26" s="19" t="s">
        <v>36</v>
      </c>
      <c r="M26" s="19">
        <v>600</v>
      </c>
      <c r="N26" s="19">
        <v>0.3</v>
      </c>
      <c r="O26" s="33">
        <v>23.47</v>
      </c>
      <c r="P26" s="19">
        <v>1300000</v>
      </c>
      <c r="Q26" s="16"/>
    </row>
    <row r="27" spans="1:20" x14ac:dyDescent="0.3">
      <c r="A27" s="37">
        <v>45284</v>
      </c>
      <c r="B27" s="19">
        <f t="shared" si="0"/>
        <v>40270</v>
      </c>
      <c r="C27" s="33">
        <v>40.270000000000003</v>
      </c>
      <c r="D27" s="33">
        <v>7.64</v>
      </c>
      <c r="E27" s="33">
        <v>7.45</v>
      </c>
      <c r="F27" s="19">
        <v>160</v>
      </c>
      <c r="G27" s="19">
        <v>22</v>
      </c>
      <c r="H27" s="19">
        <v>364</v>
      </c>
      <c r="I27" s="19">
        <v>44</v>
      </c>
      <c r="J27" s="19">
        <v>327</v>
      </c>
      <c r="K27" s="19">
        <v>37</v>
      </c>
      <c r="L27" s="19" t="s">
        <v>36</v>
      </c>
      <c r="M27" s="19">
        <v>700</v>
      </c>
      <c r="N27" s="19">
        <v>0.3</v>
      </c>
      <c r="O27" s="33">
        <v>22.77</v>
      </c>
      <c r="P27" s="19">
        <v>1400000</v>
      </c>
      <c r="Q27" s="16"/>
    </row>
    <row r="28" spans="1:20" x14ac:dyDescent="0.3">
      <c r="A28" s="37">
        <v>45285</v>
      </c>
      <c r="B28" s="19">
        <f t="shared" si="0"/>
        <v>41120</v>
      </c>
      <c r="C28" s="33">
        <v>41.12</v>
      </c>
      <c r="D28" s="33">
        <v>7.58</v>
      </c>
      <c r="E28" s="33">
        <v>7.47</v>
      </c>
      <c r="F28" s="19">
        <v>165</v>
      </c>
      <c r="G28" s="19">
        <v>26</v>
      </c>
      <c r="H28" s="19">
        <v>352</v>
      </c>
      <c r="I28" s="19">
        <v>40</v>
      </c>
      <c r="J28" s="19">
        <v>313</v>
      </c>
      <c r="K28" s="19">
        <v>36</v>
      </c>
      <c r="L28" s="19" t="s">
        <v>36</v>
      </c>
      <c r="M28" s="19">
        <v>500</v>
      </c>
      <c r="N28" s="19">
        <v>0.3</v>
      </c>
      <c r="O28" s="33">
        <v>23.28</v>
      </c>
      <c r="P28" s="19">
        <v>1700000</v>
      </c>
      <c r="Q28" s="16"/>
    </row>
    <row r="29" spans="1:20" x14ac:dyDescent="0.3">
      <c r="A29" s="37">
        <v>45286</v>
      </c>
      <c r="B29" s="19">
        <f t="shared" si="0"/>
        <v>46070</v>
      </c>
      <c r="C29" s="33">
        <v>46.07</v>
      </c>
      <c r="D29" s="33">
        <v>7.62</v>
      </c>
      <c r="E29" s="33">
        <v>7.49</v>
      </c>
      <c r="F29" s="19">
        <v>160</v>
      </c>
      <c r="G29" s="19">
        <v>25</v>
      </c>
      <c r="H29" s="19">
        <v>348</v>
      </c>
      <c r="I29" s="19">
        <v>44</v>
      </c>
      <c r="J29" s="19">
        <v>330</v>
      </c>
      <c r="K29" s="19">
        <v>38</v>
      </c>
      <c r="L29" s="19" t="s">
        <v>36</v>
      </c>
      <c r="M29" s="19">
        <v>400</v>
      </c>
      <c r="N29" s="19">
        <v>0.2</v>
      </c>
      <c r="O29" s="33">
        <v>23.67</v>
      </c>
      <c r="P29" s="19">
        <v>1200000</v>
      </c>
      <c r="Q29" s="16"/>
    </row>
    <row r="30" spans="1:20" x14ac:dyDescent="0.3">
      <c r="A30" s="37">
        <v>45287</v>
      </c>
      <c r="B30" s="19">
        <f t="shared" si="0"/>
        <v>44510</v>
      </c>
      <c r="C30" s="33">
        <v>44.51</v>
      </c>
      <c r="D30" s="33">
        <v>7.58</v>
      </c>
      <c r="E30" s="33">
        <v>7.46</v>
      </c>
      <c r="F30" s="19">
        <v>170</v>
      </c>
      <c r="G30" s="19">
        <v>24</v>
      </c>
      <c r="H30" s="19">
        <v>360</v>
      </c>
      <c r="I30" s="19">
        <v>48</v>
      </c>
      <c r="J30" s="19">
        <v>318</v>
      </c>
      <c r="K30" s="19">
        <v>36</v>
      </c>
      <c r="L30" s="19" t="s">
        <v>36</v>
      </c>
      <c r="M30" s="19">
        <v>600</v>
      </c>
      <c r="N30" s="19">
        <v>0.2</v>
      </c>
      <c r="O30" s="33">
        <v>24.33</v>
      </c>
      <c r="P30" s="19">
        <v>1400000</v>
      </c>
      <c r="Q30" s="16"/>
    </row>
    <row r="31" spans="1:20" x14ac:dyDescent="0.3">
      <c r="A31" s="37">
        <v>45288</v>
      </c>
      <c r="B31" s="19">
        <f t="shared" si="0"/>
        <v>40600</v>
      </c>
      <c r="C31" s="33">
        <v>40.6</v>
      </c>
      <c r="D31" s="33">
        <v>7.63</v>
      </c>
      <c r="E31" s="33">
        <v>7.35</v>
      </c>
      <c r="F31" s="19">
        <v>165</v>
      </c>
      <c r="G31" s="19">
        <v>25</v>
      </c>
      <c r="H31" s="19">
        <v>364</v>
      </c>
      <c r="I31" s="19">
        <v>44</v>
      </c>
      <c r="J31" s="19">
        <v>344</v>
      </c>
      <c r="K31" s="19">
        <v>37</v>
      </c>
      <c r="L31" s="19" t="s">
        <v>36</v>
      </c>
      <c r="M31" s="19">
        <v>500</v>
      </c>
      <c r="N31" s="19">
        <v>0.3</v>
      </c>
      <c r="O31" s="33">
        <v>22.18</v>
      </c>
      <c r="P31" s="19">
        <v>1100000</v>
      </c>
      <c r="Q31" s="16"/>
    </row>
    <row r="32" spans="1:20" x14ac:dyDescent="0.3">
      <c r="A32" s="37">
        <v>45289</v>
      </c>
      <c r="B32" s="19">
        <f t="shared" si="0"/>
        <v>39640</v>
      </c>
      <c r="C32" s="33">
        <v>39.64</v>
      </c>
      <c r="D32" s="33">
        <v>7.59</v>
      </c>
      <c r="E32" s="33">
        <v>7.46</v>
      </c>
      <c r="F32" s="19">
        <v>155</v>
      </c>
      <c r="G32" s="19">
        <v>22</v>
      </c>
      <c r="H32" s="19">
        <v>348</v>
      </c>
      <c r="I32" s="19">
        <v>40</v>
      </c>
      <c r="J32" s="19">
        <v>332</v>
      </c>
      <c r="K32" s="19">
        <v>34</v>
      </c>
      <c r="L32" s="19" t="s">
        <v>36</v>
      </c>
      <c r="M32" s="19">
        <v>700</v>
      </c>
      <c r="N32" s="19">
        <v>0.2</v>
      </c>
      <c r="O32" s="33">
        <v>23.81</v>
      </c>
      <c r="P32" s="19">
        <v>1700000</v>
      </c>
      <c r="Q32" s="16"/>
    </row>
    <row r="33" spans="1:17" x14ac:dyDescent="0.3">
      <c r="A33" s="37">
        <v>45290</v>
      </c>
      <c r="B33" s="19">
        <f t="shared" si="0"/>
        <v>38060</v>
      </c>
      <c r="C33" s="33">
        <v>38.06</v>
      </c>
      <c r="D33" s="33">
        <v>7.61</v>
      </c>
      <c r="E33" s="33">
        <v>7.38</v>
      </c>
      <c r="F33" s="19">
        <v>165</v>
      </c>
      <c r="G33" s="19">
        <v>25</v>
      </c>
      <c r="H33" s="19">
        <v>344</v>
      </c>
      <c r="I33" s="19">
        <v>40</v>
      </c>
      <c r="J33" s="19">
        <v>321</v>
      </c>
      <c r="K33" s="19">
        <v>37</v>
      </c>
      <c r="L33" s="19" t="s">
        <v>36</v>
      </c>
      <c r="M33" s="19">
        <v>600</v>
      </c>
      <c r="N33" s="19">
        <v>0.3</v>
      </c>
      <c r="O33" s="33">
        <v>22.23</v>
      </c>
      <c r="P33" s="19">
        <v>1400000</v>
      </c>
      <c r="Q33" s="16"/>
    </row>
    <row r="34" spans="1:17" ht="15" thickBot="1" x14ac:dyDescent="0.35">
      <c r="A34" s="40">
        <v>45291</v>
      </c>
      <c r="B34" s="35">
        <f t="shared" si="0"/>
        <v>38340</v>
      </c>
      <c r="C34" s="48">
        <v>38.340000000000003</v>
      </c>
      <c r="D34" s="48">
        <v>7.64</v>
      </c>
      <c r="E34" s="48">
        <v>7.41</v>
      </c>
      <c r="F34" s="35">
        <v>160</v>
      </c>
      <c r="G34" s="35">
        <v>27</v>
      </c>
      <c r="H34" s="35">
        <v>360</v>
      </c>
      <c r="I34" s="35">
        <v>44</v>
      </c>
      <c r="J34" s="35">
        <v>343</v>
      </c>
      <c r="K34" s="35">
        <v>35</v>
      </c>
      <c r="L34" s="35" t="s">
        <v>36</v>
      </c>
      <c r="M34" s="35">
        <v>500</v>
      </c>
      <c r="N34" s="35">
        <v>0.3</v>
      </c>
      <c r="O34" s="48">
        <v>23.24</v>
      </c>
      <c r="P34" s="35">
        <v>1300000</v>
      </c>
      <c r="Q34" s="41"/>
    </row>
    <row r="35" spans="1:17" ht="15" thickBot="1" x14ac:dyDescent="0.35">
      <c r="A35" s="51" t="s">
        <v>31</v>
      </c>
      <c r="B35" s="52">
        <f>AVERAGE(B4:B34)</f>
        <v>40289.032258064515</v>
      </c>
      <c r="C35" s="52">
        <f t="shared" ref="C35:P35" si="1">AVERAGE(C4:C34)</f>
        <v>40.289032258064502</v>
      </c>
      <c r="D35" s="52">
        <f t="shared" si="1"/>
        <v>7.5874193548387101</v>
      </c>
      <c r="E35" s="52">
        <f t="shared" si="1"/>
        <v>7.5883870967741931</v>
      </c>
      <c r="F35" s="52">
        <f t="shared" si="1"/>
        <v>160.16129032258064</v>
      </c>
      <c r="G35" s="52">
        <f t="shared" si="1"/>
        <v>24</v>
      </c>
      <c r="H35" s="52">
        <f t="shared" si="1"/>
        <v>354.32258064516128</v>
      </c>
      <c r="I35" s="52">
        <f t="shared" si="1"/>
        <v>42.70967741935484</v>
      </c>
      <c r="J35" s="52">
        <f t="shared" si="1"/>
        <v>327.90322580645159</v>
      </c>
      <c r="K35" s="52">
        <f t="shared" si="1"/>
        <v>37.193548387096776</v>
      </c>
      <c r="L35" s="52"/>
      <c r="M35" s="52">
        <f t="shared" si="1"/>
        <v>551.61290322580646</v>
      </c>
      <c r="N35" s="52">
        <f t="shared" si="1"/>
        <v>0.26451612903225802</v>
      </c>
      <c r="O35" s="52">
        <f t="shared" si="1"/>
        <v>23.225483870967736</v>
      </c>
      <c r="P35" s="52">
        <f t="shared" si="1"/>
        <v>1393548.3870967743</v>
      </c>
      <c r="Q35" s="32"/>
    </row>
    <row r="36" spans="1:17" x14ac:dyDescent="0.3">
      <c r="C36" s="14">
        <f>SUM(C4:C34)</f>
        <v>1248.9599999999996</v>
      </c>
    </row>
    <row r="41" spans="1:17" ht="40.799999999999997" customHeight="1" x14ac:dyDescent="0.3">
      <c r="A41" s="54" t="s">
        <v>32</v>
      </c>
      <c r="B41" s="54"/>
      <c r="C41" s="54" t="s">
        <v>33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3" spans="1:17" x14ac:dyDescent="0.3">
      <c r="A43" s="13" t="s">
        <v>34</v>
      </c>
      <c r="B43" s="14">
        <f>MIN(B4:B34)</f>
        <v>35020</v>
      </c>
      <c r="C43" s="14">
        <f t="shared" ref="C43:P43" si="2">MIN(C4:C34)</f>
        <v>35.020000000000003</v>
      </c>
      <c r="D43" s="14">
        <f t="shared" si="2"/>
        <v>7.48</v>
      </c>
      <c r="E43" s="14">
        <f t="shared" si="2"/>
        <v>7.35</v>
      </c>
      <c r="F43" s="14">
        <f t="shared" si="2"/>
        <v>150</v>
      </c>
      <c r="G43" s="14">
        <f t="shared" si="2"/>
        <v>20</v>
      </c>
      <c r="H43" s="14">
        <f t="shared" si="2"/>
        <v>340</v>
      </c>
      <c r="I43" s="14">
        <f t="shared" si="2"/>
        <v>36</v>
      </c>
      <c r="J43" s="14">
        <f t="shared" si="2"/>
        <v>280</v>
      </c>
      <c r="K43" s="14">
        <f t="shared" si="2"/>
        <v>31</v>
      </c>
      <c r="L43" s="14"/>
      <c r="M43" s="14">
        <f t="shared" si="2"/>
        <v>400</v>
      </c>
      <c r="N43" s="14">
        <f t="shared" si="2"/>
        <v>0.2</v>
      </c>
      <c r="O43" s="14">
        <f t="shared" si="2"/>
        <v>18.41</v>
      </c>
      <c r="P43" s="14">
        <f t="shared" si="2"/>
        <v>1100000</v>
      </c>
      <c r="Q43" s="14"/>
    </row>
    <row r="44" spans="1:17" x14ac:dyDescent="0.3">
      <c r="A44" s="13"/>
    </row>
    <row r="45" spans="1:17" x14ac:dyDescent="0.3">
      <c r="A45" s="13" t="s">
        <v>35</v>
      </c>
      <c r="B45" s="14">
        <f>MAX(B4:B34)</f>
        <v>46070</v>
      </c>
      <c r="C45" s="14">
        <f t="shared" ref="C45:P45" si="3">MAX(C4:C34)</f>
        <v>46.07</v>
      </c>
      <c r="D45" s="14">
        <f t="shared" si="3"/>
        <v>7.74</v>
      </c>
      <c r="E45" s="14">
        <f t="shared" si="3"/>
        <v>7.78</v>
      </c>
      <c r="F45" s="14">
        <f t="shared" si="3"/>
        <v>170</v>
      </c>
      <c r="G45" s="14">
        <f t="shared" si="3"/>
        <v>29</v>
      </c>
      <c r="H45" s="14">
        <f t="shared" si="3"/>
        <v>372</v>
      </c>
      <c r="I45" s="14">
        <f t="shared" si="3"/>
        <v>48</v>
      </c>
      <c r="J45" s="14">
        <f t="shared" si="3"/>
        <v>357</v>
      </c>
      <c r="K45" s="14">
        <f t="shared" si="3"/>
        <v>45</v>
      </c>
      <c r="L45" s="14"/>
      <c r="M45" s="14">
        <f t="shared" si="3"/>
        <v>700</v>
      </c>
      <c r="N45" s="14">
        <f t="shared" si="3"/>
        <v>0.3</v>
      </c>
      <c r="O45" s="14">
        <f t="shared" si="3"/>
        <v>24.78</v>
      </c>
      <c r="P45" s="14">
        <f t="shared" si="3"/>
        <v>1700000</v>
      </c>
      <c r="Q45" s="14"/>
    </row>
  </sheetData>
  <mergeCells count="12">
    <mergeCell ref="A41:B41"/>
    <mergeCell ref="C41:Q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T45"/>
  <sheetViews>
    <sheetView zoomScale="98" zoomScaleNormal="98" workbookViewId="0">
      <selection activeCell="C36" sqref="C36"/>
    </sheetView>
  </sheetViews>
  <sheetFormatPr defaultRowHeight="14.4" x14ac:dyDescent="0.3"/>
  <cols>
    <col min="1" max="1" width="9.88671875" customWidth="1"/>
    <col min="2" max="2" width="8.5546875" customWidth="1"/>
    <col min="3" max="3" width="7.332031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22.6640625" customWidth="1"/>
  </cols>
  <sheetData>
    <row r="1" spans="1:46" ht="69.75" customHeight="1" thickBot="1" x14ac:dyDescent="0.6">
      <c r="A1" s="58" t="s">
        <v>39</v>
      </c>
      <c r="B1" s="59"/>
      <c r="C1" s="59"/>
      <c r="D1" s="59"/>
      <c r="E1" s="59"/>
      <c r="F1" s="59"/>
      <c r="G1" s="59"/>
      <c r="H1" s="60"/>
      <c r="I1" s="60"/>
      <c r="J1" s="59"/>
      <c r="K1" s="59"/>
      <c r="L1" s="59"/>
      <c r="M1" s="59"/>
      <c r="N1" s="59"/>
      <c r="O1" s="59"/>
      <c r="P1" s="59"/>
      <c r="Q1" s="6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2" t="s">
        <v>0</v>
      </c>
      <c r="B2" s="64" t="s">
        <v>27</v>
      </c>
      <c r="C2" s="65"/>
      <c r="D2" s="66" t="s">
        <v>1</v>
      </c>
      <c r="E2" s="67"/>
      <c r="F2" s="68" t="s">
        <v>2</v>
      </c>
      <c r="G2" s="69"/>
      <c r="H2" s="70" t="s">
        <v>3</v>
      </c>
      <c r="I2" s="71"/>
      <c r="J2" s="72" t="s">
        <v>4</v>
      </c>
      <c r="K2" s="69"/>
      <c r="L2" s="73" t="s">
        <v>5</v>
      </c>
      <c r="M2" s="69"/>
      <c r="N2" s="2" t="s">
        <v>6</v>
      </c>
      <c r="O2" s="73" t="s">
        <v>7</v>
      </c>
      <c r="P2" s="74"/>
      <c r="Q2" s="75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76"/>
      <c r="B3" s="23" t="s">
        <v>9</v>
      </c>
      <c r="C3" s="24" t="s">
        <v>10</v>
      </c>
      <c r="D3" s="25" t="s">
        <v>11</v>
      </c>
      <c r="E3" s="25" t="s">
        <v>22</v>
      </c>
      <c r="F3" s="42" t="s">
        <v>12</v>
      </c>
      <c r="G3" s="43" t="s">
        <v>23</v>
      </c>
      <c r="H3" s="26" t="s">
        <v>13</v>
      </c>
      <c r="I3" s="26" t="s">
        <v>14</v>
      </c>
      <c r="J3" s="27" t="s">
        <v>15</v>
      </c>
      <c r="K3" s="27" t="s">
        <v>24</v>
      </c>
      <c r="L3" s="28" t="s">
        <v>16</v>
      </c>
      <c r="M3" s="28" t="s">
        <v>17</v>
      </c>
      <c r="N3" s="28" t="s">
        <v>18</v>
      </c>
      <c r="O3" s="28" t="s">
        <v>19</v>
      </c>
      <c r="P3" s="28" t="s">
        <v>20</v>
      </c>
      <c r="Q3" s="76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38">
        <v>45261</v>
      </c>
      <c r="B4" s="30">
        <f>C4*1000</f>
        <v>29050</v>
      </c>
      <c r="C4" s="47">
        <v>29.05</v>
      </c>
      <c r="D4" s="47">
        <v>7.34</v>
      </c>
      <c r="E4" s="47">
        <v>7.42</v>
      </c>
      <c r="F4" s="30">
        <v>130</v>
      </c>
      <c r="G4" s="30">
        <v>15</v>
      </c>
      <c r="H4" s="30">
        <v>324</v>
      </c>
      <c r="I4" s="30">
        <v>44</v>
      </c>
      <c r="J4" s="30">
        <v>296</v>
      </c>
      <c r="K4" s="30">
        <v>23</v>
      </c>
      <c r="L4" s="30" t="s">
        <v>36</v>
      </c>
      <c r="M4" s="30">
        <v>500</v>
      </c>
      <c r="N4" s="30">
        <v>0.3</v>
      </c>
      <c r="O4" s="47">
        <v>23.6</v>
      </c>
      <c r="P4" s="30">
        <v>1400000</v>
      </c>
      <c r="Q4" s="31"/>
    </row>
    <row r="5" spans="1:46" x14ac:dyDescent="0.3">
      <c r="A5" s="37">
        <v>45262</v>
      </c>
      <c r="B5" s="19">
        <f t="shared" ref="B5:B34" si="0">C5*1000</f>
        <v>29490</v>
      </c>
      <c r="C5" s="33">
        <v>29.49</v>
      </c>
      <c r="D5" s="33">
        <v>7.03</v>
      </c>
      <c r="E5" s="33">
        <v>7.51</v>
      </c>
      <c r="F5" s="19">
        <v>140</v>
      </c>
      <c r="G5" s="19">
        <v>11</v>
      </c>
      <c r="H5" s="19">
        <v>336</v>
      </c>
      <c r="I5" s="19">
        <v>36</v>
      </c>
      <c r="J5" s="19">
        <v>308</v>
      </c>
      <c r="K5" s="19">
        <v>26</v>
      </c>
      <c r="L5" s="19" t="s">
        <v>36</v>
      </c>
      <c r="M5" s="19">
        <v>400</v>
      </c>
      <c r="N5" s="19">
        <v>0.2</v>
      </c>
      <c r="O5" s="33">
        <v>23.38</v>
      </c>
      <c r="P5" s="19">
        <v>1700000</v>
      </c>
      <c r="Q5" s="39"/>
    </row>
    <row r="6" spans="1:46" x14ac:dyDescent="0.3">
      <c r="A6" s="37">
        <v>45263</v>
      </c>
      <c r="B6" s="19">
        <f t="shared" si="0"/>
        <v>30090</v>
      </c>
      <c r="C6" s="33">
        <v>30.09</v>
      </c>
      <c r="D6" s="33">
        <v>7.16</v>
      </c>
      <c r="E6" s="33">
        <v>7.48</v>
      </c>
      <c r="F6" s="19">
        <v>135</v>
      </c>
      <c r="G6" s="19">
        <v>14</v>
      </c>
      <c r="H6" s="19">
        <v>320</v>
      </c>
      <c r="I6" s="19">
        <v>40</v>
      </c>
      <c r="J6" s="19">
        <v>291</v>
      </c>
      <c r="K6" s="19">
        <v>25</v>
      </c>
      <c r="L6" s="19" t="s">
        <v>36</v>
      </c>
      <c r="M6" s="19">
        <v>500</v>
      </c>
      <c r="N6" s="19">
        <v>0.2</v>
      </c>
      <c r="O6" s="33">
        <v>23.5</v>
      </c>
      <c r="P6" s="19">
        <v>1300000</v>
      </c>
      <c r="Q6" s="39"/>
    </row>
    <row r="7" spans="1:46" x14ac:dyDescent="0.3">
      <c r="A7" s="37">
        <v>45264</v>
      </c>
      <c r="B7" s="19">
        <f t="shared" si="0"/>
        <v>28880</v>
      </c>
      <c r="C7" s="33">
        <v>28.88</v>
      </c>
      <c r="D7" s="33">
        <v>7.22</v>
      </c>
      <c r="E7" s="33">
        <v>7.46</v>
      </c>
      <c r="F7" s="19">
        <v>130</v>
      </c>
      <c r="G7" s="19">
        <v>15</v>
      </c>
      <c r="H7" s="19">
        <v>340</v>
      </c>
      <c r="I7" s="19">
        <v>44</v>
      </c>
      <c r="J7" s="19">
        <v>314</v>
      </c>
      <c r="K7" s="19">
        <v>23</v>
      </c>
      <c r="L7" s="19" t="s">
        <v>36</v>
      </c>
      <c r="M7" s="19">
        <v>600</v>
      </c>
      <c r="N7" s="19">
        <v>0.3</v>
      </c>
      <c r="O7" s="33">
        <v>23.14</v>
      </c>
      <c r="P7" s="19">
        <v>1100000</v>
      </c>
      <c r="Q7" s="39"/>
    </row>
    <row r="8" spans="1:46" x14ac:dyDescent="0.3">
      <c r="A8" s="37">
        <v>45265</v>
      </c>
      <c r="B8" s="19">
        <f t="shared" si="0"/>
        <v>28310</v>
      </c>
      <c r="C8" s="33">
        <v>28.31</v>
      </c>
      <c r="D8" s="33">
        <v>7.41</v>
      </c>
      <c r="E8" s="33">
        <v>7.49</v>
      </c>
      <c r="F8" s="19">
        <v>120</v>
      </c>
      <c r="G8" s="19">
        <v>10</v>
      </c>
      <c r="H8" s="19">
        <v>360</v>
      </c>
      <c r="I8" s="19">
        <v>32</v>
      </c>
      <c r="J8" s="19">
        <v>342</v>
      </c>
      <c r="K8" s="19">
        <v>24</v>
      </c>
      <c r="L8" s="19" t="s">
        <v>36</v>
      </c>
      <c r="M8" s="19">
        <v>400</v>
      </c>
      <c r="N8" s="19">
        <v>0.2</v>
      </c>
      <c r="O8" s="33">
        <v>22.88</v>
      </c>
      <c r="P8" s="19">
        <v>1400000</v>
      </c>
      <c r="Q8" s="39"/>
    </row>
    <row r="9" spans="1:46" x14ac:dyDescent="0.3">
      <c r="A9" s="37">
        <v>45266</v>
      </c>
      <c r="B9" s="19">
        <f t="shared" si="0"/>
        <v>29530</v>
      </c>
      <c r="C9" s="33">
        <v>29.53</v>
      </c>
      <c r="D9" s="33">
        <v>7.14</v>
      </c>
      <c r="E9" s="33">
        <v>7.43</v>
      </c>
      <c r="F9" s="19">
        <v>125</v>
      </c>
      <c r="G9" s="19">
        <v>11</v>
      </c>
      <c r="H9" s="19">
        <v>364</v>
      </c>
      <c r="I9" s="19">
        <v>36</v>
      </c>
      <c r="J9" s="19">
        <v>353</v>
      </c>
      <c r="K9" s="19">
        <v>25</v>
      </c>
      <c r="L9" s="19" t="s">
        <v>36</v>
      </c>
      <c r="M9" s="19">
        <v>600</v>
      </c>
      <c r="N9" s="19">
        <v>0.2</v>
      </c>
      <c r="O9" s="33">
        <v>23.47</v>
      </c>
      <c r="P9" s="19">
        <v>1300000</v>
      </c>
      <c r="Q9" s="39"/>
    </row>
    <row r="10" spans="1:46" x14ac:dyDescent="0.3">
      <c r="A10" s="37">
        <v>45267</v>
      </c>
      <c r="B10" s="19">
        <f t="shared" si="0"/>
        <v>31800</v>
      </c>
      <c r="C10" s="33">
        <v>31.8</v>
      </c>
      <c r="D10" s="33">
        <v>6.94</v>
      </c>
      <c r="E10" s="33">
        <v>7.42</v>
      </c>
      <c r="F10" s="19">
        <v>120</v>
      </c>
      <c r="G10" s="19">
        <v>11</v>
      </c>
      <c r="H10" s="19">
        <v>380</v>
      </c>
      <c r="I10" s="19">
        <v>32</v>
      </c>
      <c r="J10" s="19">
        <v>375</v>
      </c>
      <c r="K10" s="19">
        <v>23</v>
      </c>
      <c r="L10" s="19" t="s">
        <v>36</v>
      </c>
      <c r="M10" s="19">
        <v>700</v>
      </c>
      <c r="N10" s="19">
        <v>0.2</v>
      </c>
      <c r="O10" s="33">
        <v>23.71</v>
      </c>
      <c r="P10" s="19">
        <v>1200000</v>
      </c>
      <c r="Q10" s="39"/>
    </row>
    <row r="11" spans="1:46" x14ac:dyDescent="0.3">
      <c r="A11" s="37">
        <v>45268</v>
      </c>
      <c r="B11" s="19">
        <f t="shared" si="0"/>
        <v>30760</v>
      </c>
      <c r="C11" s="33">
        <v>30.76</v>
      </c>
      <c r="D11" s="33">
        <v>7.02</v>
      </c>
      <c r="E11" s="33">
        <v>7.38</v>
      </c>
      <c r="F11" s="19">
        <v>125</v>
      </c>
      <c r="G11" s="19">
        <v>12</v>
      </c>
      <c r="H11" s="19">
        <v>388</v>
      </c>
      <c r="I11" s="19">
        <v>36</v>
      </c>
      <c r="J11" s="19">
        <v>392</v>
      </c>
      <c r="K11" s="19">
        <v>24</v>
      </c>
      <c r="L11" s="19" t="s">
        <v>36</v>
      </c>
      <c r="M11" s="19">
        <v>600</v>
      </c>
      <c r="N11" s="19">
        <v>0.3</v>
      </c>
      <c r="O11" s="33">
        <v>24.21</v>
      </c>
      <c r="P11" s="19">
        <v>1700000</v>
      </c>
      <c r="Q11" s="39"/>
    </row>
    <row r="12" spans="1:46" x14ac:dyDescent="0.3">
      <c r="A12" s="37">
        <v>45269</v>
      </c>
      <c r="B12" s="19">
        <f t="shared" si="0"/>
        <v>30300</v>
      </c>
      <c r="C12" s="33">
        <v>30.3</v>
      </c>
      <c r="D12" s="33">
        <v>7.13</v>
      </c>
      <c r="E12" s="33">
        <v>7.37</v>
      </c>
      <c r="F12" s="19">
        <v>130</v>
      </c>
      <c r="G12" s="19">
        <v>11</v>
      </c>
      <c r="H12" s="19">
        <v>372</v>
      </c>
      <c r="I12" s="19">
        <v>36</v>
      </c>
      <c r="J12" s="19">
        <v>351</v>
      </c>
      <c r="K12" s="19">
        <v>23</v>
      </c>
      <c r="L12" s="19" t="s">
        <v>36</v>
      </c>
      <c r="M12" s="19">
        <v>400</v>
      </c>
      <c r="N12" s="19">
        <v>0.3</v>
      </c>
      <c r="O12" s="33">
        <v>23.29</v>
      </c>
      <c r="P12" s="19">
        <v>1400000</v>
      </c>
      <c r="Q12" s="39"/>
    </row>
    <row r="13" spans="1:46" x14ac:dyDescent="0.3">
      <c r="A13" s="37">
        <v>45270</v>
      </c>
      <c r="B13" s="19">
        <f t="shared" si="0"/>
        <v>29900</v>
      </c>
      <c r="C13" s="33">
        <v>29.9</v>
      </c>
      <c r="D13" s="33">
        <v>7.08</v>
      </c>
      <c r="E13" s="33">
        <v>7.38</v>
      </c>
      <c r="F13" s="19">
        <v>125</v>
      </c>
      <c r="G13" s="19">
        <v>12</v>
      </c>
      <c r="H13" s="19">
        <v>324</v>
      </c>
      <c r="I13" s="19">
        <v>40</v>
      </c>
      <c r="J13" s="19">
        <v>318</v>
      </c>
      <c r="K13" s="19">
        <v>24</v>
      </c>
      <c r="L13" s="19" t="s">
        <v>36</v>
      </c>
      <c r="M13" s="19">
        <v>500</v>
      </c>
      <c r="N13" s="19">
        <v>0.2</v>
      </c>
      <c r="O13" s="33">
        <v>22.99</v>
      </c>
      <c r="P13" s="19">
        <v>1100000</v>
      </c>
      <c r="Q13" s="39"/>
    </row>
    <row r="14" spans="1:46" x14ac:dyDescent="0.3">
      <c r="A14" s="37">
        <v>45271</v>
      </c>
      <c r="B14" s="19">
        <f t="shared" si="0"/>
        <v>29990</v>
      </c>
      <c r="C14" s="33">
        <v>29.99</v>
      </c>
      <c r="D14" s="33">
        <v>7.21</v>
      </c>
      <c r="E14" s="33">
        <v>7.39</v>
      </c>
      <c r="F14" s="19">
        <v>130</v>
      </c>
      <c r="G14" s="19">
        <v>13</v>
      </c>
      <c r="H14" s="19">
        <v>320</v>
      </c>
      <c r="I14" s="19">
        <v>36</v>
      </c>
      <c r="J14" s="19">
        <v>307</v>
      </c>
      <c r="K14" s="19">
        <v>26</v>
      </c>
      <c r="L14" s="19" t="s">
        <v>36</v>
      </c>
      <c r="M14" s="19">
        <v>700</v>
      </c>
      <c r="N14" s="19">
        <v>0.2</v>
      </c>
      <c r="O14" s="33">
        <v>23.22</v>
      </c>
      <c r="P14" s="19">
        <v>1300000</v>
      </c>
      <c r="Q14" s="39"/>
    </row>
    <row r="15" spans="1:46" x14ac:dyDescent="0.3">
      <c r="A15" s="37">
        <v>45272</v>
      </c>
      <c r="B15" s="19">
        <f t="shared" si="0"/>
        <v>28510</v>
      </c>
      <c r="C15" s="33">
        <v>28.51</v>
      </c>
      <c r="D15" s="33">
        <v>7.17</v>
      </c>
      <c r="E15" s="33">
        <v>7.41</v>
      </c>
      <c r="F15" s="19">
        <v>125</v>
      </c>
      <c r="G15" s="19">
        <v>11</v>
      </c>
      <c r="H15" s="19">
        <v>332</v>
      </c>
      <c r="I15" s="19">
        <v>32</v>
      </c>
      <c r="J15" s="19">
        <v>322</v>
      </c>
      <c r="K15" s="19">
        <v>24</v>
      </c>
      <c r="L15" s="19" t="s">
        <v>36</v>
      </c>
      <c r="M15" s="19">
        <v>400</v>
      </c>
      <c r="N15" s="19">
        <v>0.2</v>
      </c>
      <c r="O15" s="33">
        <v>23.74</v>
      </c>
      <c r="P15" s="19">
        <v>1200000</v>
      </c>
      <c r="Q15" s="39"/>
    </row>
    <row r="16" spans="1:46" x14ac:dyDescent="0.3">
      <c r="A16" s="37">
        <v>45273</v>
      </c>
      <c r="B16" s="19">
        <f t="shared" si="0"/>
        <v>27750</v>
      </c>
      <c r="C16" s="33">
        <v>27.75</v>
      </c>
      <c r="D16" s="33">
        <v>7.24</v>
      </c>
      <c r="E16" s="33">
        <v>7.36</v>
      </c>
      <c r="F16" s="19">
        <v>135</v>
      </c>
      <c r="G16" s="19">
        <v>10</v>
      </c>
      <c r="H16" s="19">
        <v>328</v>
      </c>
      <c r="I16" s="19">
        <v>36</v>
      </c>
      <c r="J16" s="19">
        <v>308</v>
      </c>
      <c r="K16" s="19">
        <v>22</v>
      </c>
      <c r="L16" s="19" t="s">
        <v>36</v>
      </c>
      <c r="M16" s="19">
        <v>700</v>
      </c>
      <c r="N16" s="19">
        <v>0.2</v>
      </c>
      <c r="O16" s="33">
        <v>22.96</v>
      </c>
      <c r="P16" s="19">
        <v>1400000</v>
      </c>
      <c r="Q16" s="39"/>
    </row>
    <row r="17" spans="1:17" x14ac:dyDescent="0.3">
      <c r="A17" s="37">
        <v>45274</v>
      </c>
      <c r="B17" s="19">
        <f t="shared" si="0"/>
        <v>29020</v>
      </c>
      <c r="C17" s="33">
        <v>29.02</v>
      </c>
      <c r="D17" s="33">
        <v>7.27</v>
      </c>
      <c r="E17" s="33">
        <v>7.35</v>
      </c>
      <c r="F17" s="19">
        <v>130</v>
      </c>
      <c r="G17" s="19">
        <v>11</v>
      </c>
      <c r="H17" s="19">
        <v>340</v>
      </c>
      <c r="I17" s="19">
        <v>32</v>
      </c>
      <c r="J17" s="19">
        <v>301</v>
      </c>
      <c r="K17" s="19">
        <v>21</v>
      </c>
      <c r="L17" s="19" t="s">
        <v>36</v>
      </c>
      <c r="M17" s="19">
        <v>500</v>
      </c>
      <c r="N17" s="19">
        <v>0.2</v>
      </c>
      <c r="O17" s="33">
        <v>23.38</v>
      </c>
      <c r="P17" s="19">
        <v>1100000</v>
      </c>
      <c r="Q17" s="39"/>
    </row>
    <row r="18" spans="1:17" x14ac:dyDescent="0.3">
      <c r="A18" s="37">
        <v>45275</v>
      </c>
      <c r="B18" s="19">
        <f t="shared" si="0"/>
        <v>29570</v>
      </c>
      <c r="C18" s="33">
        <v>29.57</v>
      </c>
      <c r="D18" s="33">
        <v>7.24</v>
      </c>
      <c r="E18" s="33">
        <v>7.36</v>
      </c>
      <c r="F18" s="19">
        <v>135</v>
      </c>
      <c r="G18" s="19">
        <v>12</v>
      </c>
      <c r="H18" s="19">
        <v>352</v>
      </c>
      <c r="I18" s="19">
        <v>36</v>
      </c>
      <c r="J18" s="19">
        <v>318</v>
      </c>
      <c r="K18" s="19">
        <v>23</v>
      </c>
      <c r="L18" s="19" t="s">
        <v>36</v>
      </c>
      <c r="M18" s="19">
        <v>400</v>
      </c>
      <c r="N18" s="19">
        <v>0.3</v>
      </c>
      <c r="O18" s="33">
        <v>24.35</v>
      </c>
      <c r="P18" s="19">
        <v>1400000</v>
      </c>
      <c r="Q18" s="39"/>
    </row>
    <row r="19" spans="1:17" x14ac:dyDescent="0.3">
      <c r="A19" s="37">
        <v>45276</v>
      </c>
      <c r="B19" s="19">
        <f t="shared" si="0"/>
        <v>29980</v>
      </c>
      <c r="C19" s="33">
        <v>29.98</v>
      </c>
      <c r="D19" s="33">
        <v>7.27</v>
      </c>
      <c r="E19" s="33">
        <v>7.35</v>
      </c>
      <c r="F19" s="19">
        <v>130</v>
      </c>
      <c r="G19" s="19">
        <v>11</v>
      </c>
      <c r="H19" s="19">
        <v>344</v>
      </c>
      <c r="I19" s="19">
        <v>36</v>
      </c>
      <c r="J19" s="19">
        <v>326</v>
      </c>
      <c r="K19" s="19">
        <v>24</v>
      </c>
      <c r="L19" s="19" t="s">
        <v>36</v>
      </c>
      <c r="M19" s="19">
        <v>500</v>
      </c>
      <c r="N19" s="19">
        <v>0.3</v>
      </c>
      <c r="O19" s="33">
        <v>23.43</v>
      </c>
      <c r="P19" s="19">
        <v>1300000</v>
      </c>
      <c r="Q19" s="39"/>
    </row>
    <row r="20" spans="1:17" x14ac:dyDescent="0.3">
      <c r="A20" s="37">
        <v>45277</v>
      </c>
      <c r="B20" s="19">
        <f t="shared" si="0"/>
        <v>30650</v>
      </c>
      <c r="C20" s="33">
        <v>30.65</v>
      </c>
      <c r="D20" s="33">
        <v>7.28</v>
      </c>
      <c r="E20" s="33">
        <v>7.36</v>
      </c>
      <c r="F20" s="19">
        <v>125</v>
      </c>
      <c r="G20" s="19">
        <v>12</v>
      </c>
      <c r="H20" s="19">
        <v>332</v>
      </c>
      <c r="I20" s="19">
        <v>32</v>
      </c>
      <c r="J20" s="19">
        <v>313</v>
      </c>
      <c r="K20" s="19">
        <v>23</v>
      </c>
      <c r="L20" s="19" t="s">
        <v>36</v>
      </c>
      <c r="M20" s="19">
        <v>400</v>
      </c>
      <c r="N20" s="19">
        <v>0.3</v>
      </c>
      <c r="O20" s="33">
        <v>24.07</v>
      </c>
      <c r="P20" s="19">
        <v>1100000</v>
      </c>
      <c r="Q20" s="39"/>
    </row>
    <row r="21" spans="1:17" x14ac:dyDescent="0.3">
      <c r="A21" s="37">
        <v>45278</v>
      </c>
      <c r="B21" s="19">
        <f t="shared" si="0"/>
        <v>29230</v>
      </c>
      <c r="C21" s="33">
        <v>29.23</v>
      </c>
      <c r="D21" s="33">
        <v>7.29</v>
      </c>
      <c r="E21" s="33">
        <v>7.35</v>
      </c>
      <c r="F21" s="19">
        <v>125</v>
      </c>
      <c r="G21" s="19">
        <v>12</v>
      </c>
      <c r="H21" s="19">
        <v>340</v>
      </c>
      <c r="I21" s="19">
        <v>36</v>
      </c>
      <c r="J21" s="19">
        <v>318</v>
      </c>
      <c r="K21" s="19">
        <v>25</v>
      </c>
      <c r="L21" s="19" t="s">
        <v>36</v>
      </c>
      <c r="M21" s="19">
        <v>700</v>
      </c>
      <c r="N21" s="19">
        <v>0.2</v>
      </c>
      <c r="O21" s="33">
        <v>23.39</v>
      </c>
      <c r="P21" s="19">
        <v>1700000</v>
      </c>
      <c r="Q21" s="39"/>
    </row>
    <row r="22" spans="1:17" x14ac:dyDescent="0.3">
      <c r="A22" s="37">
        <v>45279</v>
      </c>
      <c r="B22" s="19">
        <f t="shared" si="0"/>
        <v>29840</v>
      </c>
      <c r="C22" s="33">
        <v>29.84</v>
      </c>
      <c r="D22" s="33">
        <v>7.24</v>
      </c>
      <c r="E22" s="33">
        <v>7.37</v>
      </c>
      <c r="F22" s="19">
        <v>135</v>
      </c>
      <c r="G22" s="19">
        <v>11</v>
      </c>
      <c r="H22" s="19">
        <v>352</v>
      </c>
      <c r="I22" s="19">
        <v>36</v>
      </c>
      <c r="J22" s="19">
        <v>322</v>
      </c>
      <c r="K22" s="19">
        <v>22</v>
      </c>
      <c r="L22" s="19" t="s">
        <v>36</v>
      </c>
      <c r="M22" s="19">
        <v>600</v>
      </c>
      <c r="N22" s="19">
        <v>0.3</v>
      </c>
      <c r="O22" s="33">
        <v>22.86</v>
      </c>
      <c r="P22" s="19">
        <v>1400000</v>
      </c>
      <c r="Q22" s="39"/>
    </row>
    <row r="23" spans="1:17" x14ac:dyDescent="0.3">
      <c r="A23" s="37">
        <v>45280</v>
      </c>
      <c r="B23" s="19">
        <f t="shared" si="0"/>
        <v>29480</v>
      </c>
      <c r="C23" s="33">
        <v>29.48</v>
      </c>
      <c r="D23" s="33">
        <v>7.27</v>
      </c>
      <c r="E23" s="33">
        <v>7.36</v>
      </c>
      <c r="F23" s="19">
        <v>135</v>
      </c>
      <c r="G23" s="19">
        <v>12</v>
      </c>
      <c r="H23" s="19">
        <v>320</v>
      </c>
      <c r="I23" s="19">
        <v>40</v>
      </c>
      <c r="J23" s="19">
        <v>295</v>
      </c>
      <c r="K23" s="19">
        <v>21</v>
      </c>
      <c r="L23" s="19" t="s">
        <v>36</v>
      </c>
      <c r="M23" s="19">
        <v>400</v>
      </c>
      <c r="N23" s="19">
        <v>0.3</v>
      </c>
      <c r="O23" s="33">
        <v>23.52</v>
      </c>
      <c r="P23" s="19">
        <v>1100000</v>
      </c>
      <c r="Q23" s="39"/>
    </row>
    <row r="24" spans="1:17" x14ac:dyDescent="0.3">
      <c r="A24" s="37">
        <v>45281</v>
      </c>
      <c r="B24" s="19">
        <f t="shared" si="0"/>
        <v>28560</v>
      </c>
      <c r="C24" s="33">
        <v>28.56</v>
      </c>
      <c r="D24" s="33">
        <v>7.3</v>
      </c>
      <c r="E24" s="33">
        <v>7.34</v>
      </c>
      <c r="F24" s="19">
        <v>120</v>
      </c>
      <c r="G24" s="19">
        <v>13</v>
      </c>
      <c r="H24" s="19">
        <v>312</v>
      </c>
      <c r="I24" s="19">
        <v>36</v>
      </c>
      <c r="J24" s="19">
        <v>286</v>
      </c>
      <c r="K24" s="19">
        <v>23</v>
      </c>
      <c r="L24" s="19" t="s">
        <v>36</v>
      </c>
      <c r="M24" s="19">
        <v>700</v>
      </c>
      <c r="N24" s="19">
        <v>0.2</v>
      </c>
      <c r="O24" s="33">
        <v>24.17</v>
      </c>
      <c r="P24" s="19">
        <v>1700000</v>
      </c>
      <c r="Q24" s="39"/>
    </row>
    <row r="25" spans="1:17" x14ac:dyDescent="0.3">
      <c r="A25" s="37">
        <v>45282</v>
      </c>
      <c r="B25" s="19">
        <f t="shared" si="0"/>
        <v>29470</v>
      </c>
      <c r="C25" s="33">
        <v>29.47</v>
      </c>
      <c r="D25" s="33">
        <v>7.39</v>
      </c>
      <c r="E25" s="33">
        <v>7.32</v>
      </c>
      <c r="F25" s="19">
        <v>130</v>
      </c>
      <c r="G25" s="19">
        <v>12</v>
      </c>
      <c r="H25" s="19">
        <v>348</v>
      </c>
      <c r="I25" s="19">
        <v>40</v>
      </c>
      <c r="J25" s="19">
        <v>341</v>
      </c>
      <c r="K25" s="19">
        <v>24</v>
      </c>
      <c r="L25" s="19" t="s">
        <v>36</v>
      </c>
      <c r="M25" s="19">
        <v>500</v>
      </c>
      <c r="N25" s="19">
        <v>0.3</v>
      </c>
      <c r="O25" s="33">
        <v>23.49</v>
      </c>
      <c r="P25" s="19">
        <v>1200000</v>
      </c>
      <c r="Q25" s="39"/>
    </row>
    <row r="26" spans="1:17" x14ac:dyDescent="0.3">
      <c r="A26" s="37">
        <v>45283</v>
      </c>
      <c r="B26" s="19">
        <f t="shared" si="0"/>
        <v>28830</v>
      </c>
      <c r="C26" s="33">
        <v>28.83</v>
      </c>
      <c r="D26" s="33">
        <v>7.4</v>
      </c>
      <c r="E26" s="33">
        <v>7.3</v>
      </c>
      <c r="F26" s="19">
        <v>125</v>
      </c>
      <c r="G26" s="19">
        <v>13</v>
      </c>
      <c r="H26" s="19">
        <v>312</v>
      </c>
      <c r="I26" s="19">
        <v>37</v>
      </c>
      <c r="J26" s="19">
        <v>290</v>
      </c>
      <c r="K26" s="19">
        <v>25</v>
      </c>
      <c r="L26" s="19" t="s">
        <v>36</v>
      </c>
      <c r="M26" s="19">
        <v>600</v>
      </c>
      <c r="N26" s="19">
        <v>0.3</v>
      </c>
      <c r="O26" s="33">
        <v>23.82</v>
      </c>
      <c r="P26" s="19">
        <v>1400000</v>
      </c>
      <c r="Q26" s="39"/>
    </row>
    <row r="27" spans="1:17" x14ac:dyDescent="0.3">
      <c r="A27" s="37">
        <v>45284</v>
      </c>
      <c r="B27" s="19">
        <f t="shared" si="0"/>
        <v>30610</v>
      </c>
      <c r="C27" s="33">
        <v>30.61</v>
      </c>
      <c r="D27" s="33">
        <v>7.19</v>
      </c>
      <c r="E27" s="33">
        <v>7.36</v>
      </c>
      <c r="F27" s="19">
        <v>130</v>
      </c>
      <c r="G27" s="19">
        <v>14</v>
      </c>
      <c r="H27" s="19">
        <v>320</v>
      </c>
      <c r="I27" s="19">
        <v>40</v>
      </c>
      <c r="J27" s="19">
        <v>303</v>
      </c>
      <c r="K27" s="19">
        <v>26</v>
      </c>
      <c r="L27" s="19" t="s">
        <v>36</v>
      </c>
      <c r="M27" s="19">
        <v>500</v>
      </c>
      <c r="N27" s="19">
        <v>0.3</v>
      </c>
      <c r="O27" s="33">
        <v>24.29</v>
      </c>
      <c r="P27" s="19">
        <v>1100000</v>
      </c>
      <c r="Q27" s="39"/>
    </row>
    <row r="28" spans="1:17" x14ac:dyDescent="0.3">
      <c r="A28" s="37">
        <v>45285</v>
      </c>
      <c r="B28" s="19">
        <f t="shared" si="0"/>
        <v>28060</v>
      </c>
      <c r="C28" s="33">
        <v>28.06</v>
      </c>
      <c r="D28" s="33">
        <v>7.17</v>
      </c>
      <c r="E28" s="33">
        <v>7.38</v>
      </c>
      <c r="F28" s="19">
        <v>125</v>
      </c>
      <c r="G28" s="19">
        <v>12</v>
      </c>
      <c r="H28" s="19">
        <v>316</v>
      </c>
      <c r="I28" s="19">
        <v>40</v>
      </c>
      <c r="J28" s="19">
        <v>292</v>
      </c>
      <c r="K28" s="19">
        <v>20</v>
      </c>
      <c r="L28" s="19" t="s">
        <v>36</v>
      </c>
      <c r="M28" s="19">
        <v>400</v>
      </c>
      <c r="N28" s="19">
        <v>0.2</v>
      </c>
      <c r="O28" s="33">
        <v>24.46</v>
      </c>
      <c r="P28" s="19">
        <v>1300000</v>
      </c>
      <c r="Q28" s="39"/>
    </row>
    <row r="29" spans="1:17" x14ac:dyDescent="0.3">
      <c r="A29" s="37">
        <v>45286</v>
      </c>
      <c r="B29" s="19">
        <f t="shared" si="0"/>
        <v>28400</v>
      </c>
      <c r="C29" s="33">
        <v>28.4</v>
      </c>
      <c r="D29" s="33">
        <v>7.22</v>
      </c>
      <c r="E29" s="33">
        <v>7.4</v>
      </c>
      <c r="F29" s="19">
        <v>120</v>
      </c>
      <c r="G29" s="19">
        <v>13</v>
      </c>
      <c r="H29" s="19">
        <v>308</v>
      </c>
      <c r="I29" s="19">
        <v>36</v>
      </c>
      <c r="J29" s="19">
        <v>288</v>
      </c>
      <c r="K29" s="19">
        <v>23</v>
      </c>
      <c r="L29" s="19" t="s">
        <v>36</v>
      </c>
      <c r="M29" s="19">
        <v>600</v>
      </c>
      <c r="N29" s="19">
        <v>0.3</v>
      </c>
      <c r="O29" s="33">
        <v>24.67</v>
      </c>
      <c r="P29" s="19">
        <v>1200000</v>
      </c>
      <c r="Q29" s="39"/>
    </row>
    <row r="30" spans="1:17" x14ac:dyDescent="0.3">
      <c r="A30" s="37">
        <v>45287</v>
      </c>
      <c r="B30" s="19">
        <f t="shared" si="0"/>
        <v>28420</v>
      </c>
      <c r="C30" s="33">
        <v>28.42</v>
      </c>
      <c r="D30" s="33">
        <v>7.26</v>
      </c>
      <c r="E30" s="33">
        <v>7.37</v>
      </c>
      <c r="F30" s="19">
        <v>130</v>
      </c>
      <c r="G30" s="19">
        <v>11</v>
      </c>
      <c r="H30" s="19">
        <v>324</v>
      </c>
      <c r="I30" s="19">
        <v>32</v>
      </c>
      <c r="J30" s="19">
        <v>297</v>
      </c>
      <c r="K30" s="19">
        <v>22</v>
      </c>
      <c r="L30" s="19" t="s">
        <v>36</v>
      </c>
      <c r="M30" s="19">
        <v>500</v>
      </c>
      <c r="N30" s="19">
        <v>0.2</v>
      </c>
      <c r="O30" s="33">
        <v>23.81</v>
      </c>
      <c r="P30" s="19">
        <v>1400000</v>
      </c>
      <c r="Q30" s="39"/>
    </row>
    <row r="31" spans="1:17" x14ac:dyDescent="0.3">
      <c r="A31" s="37">
        <v>45288</v>
      </c>
      <c r="B31" s="19">
        <f t="shared" si="0"/>
        <v>28550</v>
      </c>
      <c r="C31" s="33">
        <v>28.55</v>
      </c>
      <c r="D31" s="33">
        <v>7.24</v>
      </c>
      <c r="E31" s="33">
        <v>7.4</v>
      </c>
      <c r="F31" s="19">
        <v>125</v>
      </c>
      <c r="G31" s="19">
        <v>10</v>
      </c>
      <c r="H31" s="19">
        <v>332</v>
      </c>
      <c r="I31" s="19">
        <v>36</v>
      </c>
      <c r="J31" s="19">
        <v>306</v>
      </c>
      <c r="K31" s="19">
        <v>23</v>
      </c>
      <c r="L31" s="19" t="s">
        <v>36</v>
      </c>
      <c r="M31" s="19">
        <v>400</v>
      </c>
      <c r="N31" s="19">
        <v>0.3</v>
      </c>
      <c r="O31" s="33">
        <v>23.43</v>
      </c>
      <c r="P31" s="19">
        <v>1300000</v>
      </c>
      <c r="Q31" s="39"/>
    </row>
    <row r="32" spans="1:17" x14ac:dyDescent="0.3">
      <c r="A32" s="37">
        <v>45289</v>
      </c>
      <c r="B32" s="19">
        <f t="shared" si="0"/>
        <v>27920</v>
      </c>
      <c r="C32" s="33">
        <v>27.92</v>
      </c>
      <c r="D32" s="33">
        <v>7.28</v>
      </c>
      <c r="E32" s="33">
        <v>7.39</v>
      </c>
      <c r="F32" s="19">
        <v>130</v>
      </c>
      <c r="G32" s="19">
        <v>11</v>
      </c>
      <c r="H32" s="19">
        <v>316</v>
      </c>
      <c r="I32" s="19">
        <v>32</v>
      </c>
      <c r="J32" s="19">
        <v>301</v>
      </c>
      <c r="K32" s="19">
        <v>24</v>
      </c>
      <c r="L32" s="19" t="s">
        <v>36</v>
      </c>
      <c r="M32" s="19">
        <v>700</v>
      </c>
      <c r="N32" s="19">
        <v>0.2</v>
      </c>
      <c r="O32" s="33">
        <v>24.14</v>
      </c>
      <c r="P32" s="19">
        <v>1200000</v>
      </c>
      <c r="Q32" s="39"/>
    </row>
    <row r="33" spans="1:17" x14ac:dyDescent="0.3">
      <c r="A33" s="37">
        <v>45290</v>
      </c>
      <c r="B33" s="19">
        <f t="shared" si="0"/>
        <v>28810</v>
      </c>
      <c r="C33" s="33">
        <v>28.81</v>
      </c>
      <c r="D33" s="33">
        <v>7.28</v>
      </c>
      <c r="E33" s="33">
        <v>7.37</v>
      </c>
      <c r="F33" s="19">
        <v>125</v>
      </c>
      <c r="G33" s="19">
        <v>12</v>
      </c>
      <c r="H33" s="19">
        <v>312</v>
      </c>
      <c r="I33" s="19">
        <v>36</v>
      </c>
      <c r="J33" s="19">
        <v>295</v>
      </c>
      <c r="K33" s="19">
        <v>25</v>
      </c>
      <c r="L33" s="19" t="s">
        <v>36</v>
      </c>
      <c r="M33" s="19">
        <v>400</v>
      </c>
      <c r="N33" s="19">
        <v>0.3</v>
      </c>
      <c r="O33" s="33">
        <v>22.58</v>
      </c>
      <c r="P33" s="19">
        <v>1100000</v>
      </c>
      <c r="Q33" s="39"/>
    </row>
    <row r="34" spans="1:17" ht="15" thickBot="1" x14ac:dyDescent="0.35">
      <c r="A34" s="40">
        <v>45291</v>
      </c>
      <c r="B34" s="35">
        <f t="shared" si="0"/>
        <v>28460</v>
      </c>
      <c r="C34" s="48">
        <v>28.46</v>
      </c>
      <c r="D34" s="48">
        <v>7.22</v>
      </c>
      <c r="E34" s="48">
        <v>7.34</v>
      </c>
      <c r="F34" s="35">
        <v>135</v>
      </c>
      <c r="G34" s="35">
        <v>11</v>
      </c>
      <c r="H34" s="35">
        <v>332</v>
      </c>
      <c r="I34" s="35">
        <v>32</v>
      </c>
      <c r="J34" s="35">
        <v>305</v>
      </c>
      <c r="K34" s="35">
        <v>21</v>
      </c>
      <c r="L34" s="35" t="s">
        <v>36</v>
      </c>
      <c r="M34" s="35">
        <v>600</v>
      </c>
      <c r="N34" s="35">
        <v>0.2</v>
      </c>
      <c r="O34" s="48">
        <v>23.45</v>
      </c>
      <c r="P34" s="35">
        <v>1400000</v>
      </c>
      <c r="Q34" s="45"/>
    </row>
    <row r="35" spans="1:17" ht="15" thickBot="1" x14ac:dyDescent="0.35">
      <c r="A35" s="29" t="s">
        <v>31</v>
      </c>
      <c r="B35" s="12">
        <f>AVERAGE(B4:B34)</f>
        <v>29297.419354838708</v>
      </c>
      <c r="C35" s="12">
        <f t="shared" ref="C35:P35" si="1">AVERAGE(C4:C34)</f>
        <v>29.297419354838702</v>
      </c>
      <c r="D35" s="12">
        <f t="shared" si="1"/>
        <v>7.2225806451612895</v>
      </c>
      <c r="E35" s="12">
        <f t="shared" si="1"/>
        <v>7.3861290322580651</v>
      </c>
      <c r="F35" s="12">
        <f t="shared" si="1"/>
        <v>128.38709677419354</v>
      </c>
      <c r="G35" s="12">
        <f t="shared" si="1"/>
        <v>11.903225806451612</v>
      </c>
      <c r="H35" s="12">
        <f t="shared" si="1"/>
        <v>335.48387096774195</v>
      </c>
      <c r="I35" s="12">
        <f t="shared" si="1"/>
        <v>36.29032258064516</v>
      </c>
      <c r="J35" s="12">
        <f t="shared" si="1"/>
        <v>315.29032258064518</v>
      </c>
      <c r="K35" s="12">
        <f t="shared" si="1"/>
        <v>23.451612903225808</v>
      </c>
      <c r="L35" s="12"/>
      <c r="M35" s="44">
        <f t="shared" si="1"/>
        <v>529.0322580645161</v>
      </c>
      <c r="N35" s="12">
        <f t="shared" si="1"/>
        <v>0.24838709677419354</v>
      </c>
      <c r="O35" s="12">
        <f t="shared" si="1"/>
        <v>23.593548387096774</v>
      </c>
      <c r="P35" s="12">
        <f t="shared" si="1"/>
        <v>1319354.8387096773</v>
      </c>
      <c r="Q35" s="20"/>
    </row>
    <row r="36" spans="1:17" x14ac:dyDescent="0.3">
      <c r="C36" s="53">
        <f>SUM(C4:C34)</f>
        <v>908.2199999999998</v>
      </c>
    </row>
    <row r="41" spans="1:17" ht="40.799999999999997" customHeight="1" x14ac:dyDescent="0.3">
      <c r="A41" s="55" t="s">
        <v>32</v>
      </c>
      <c r="B41" s="55"/>
      <c r="C41" s="54" t="s">
        <v>33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15"/>
    </row>
    <row r="43" spans="1:17" x14ac:dyDescent="0.3">
      <c r="A43" s="13" t="s">
        <v>34</v>
      </c>
      <c r="B43" s="14">
        <f>MIN(B4:B34)</f>
        <v>27750</v>
      </c>
      <c r="C43" s="14">
        <f t="shared" ref="C43:P43" si="2">MIN(C4:C34)</f>
        <v>27.75</v>
      </c>
      <c r="D43" s="14">
        <f t="shared" si="2"/>
        <v>6.94</v>
      </c>
      <c r="E43" s="14">
        <f t="shared" si="2"/>
        <v>7.3</v>
      </c>
      <c r="F43" s="14">
        <f t="shared" si="2"/>
        <v>120</v>
      </c>
      <c r="G43" s="14">
        <f t="shared" si="2"/>
        <v>10</v>
      </c>
      <c r="H43" s="14">
        <f t="shared" si="2"/>
        <v>308</v>
      </c>
      <c r="I43" s="14">
        <f t="shared" si="2"/>
        <v>32</v>
      </c>
      <c r="J43" s="14">
        <f t="shared" si="2"/>
        <v>286</v>
      </c>
      <c r="K43" s="14">
        <f t="shared" si="2"/>
        <v>20</v>
      </c>
      <c r="L43" s="14"/>
      <c r="M43" s="14">
        <f t="shared" si="2"/>
        <v>400</v>
      </c>
      <c r="N43" s="14">
        <f t="shared" si="2"/>
        <v>0.2</v>
      </c>
      <c r="O43" s="14">
        <f t="shared" si="2"/>
        <v>22.58</v>
      </c>
      <c r="P43" s="14">
        <f t="shared" si="2"/>
        <v>1100000</v>
      </c>
      <c r="Q43" s="14"/>
    </row>
    <row r="44" spans="1:17" x14ac:dyDescent="0.3">
      <c r="A44" s="13"/>
    </row>
    <row r="45" spans="1:17" x14ac:dyDescent="0.3">
      <c r="A45" s="13" t="s">
        <v>35</v>
      </c>
      <c r="B45" s="14">
        <f>MAX(B4:B34)</f>
        <v>31800</v>
      </c>
      <c r="C45" s="14">
        <f t="shared" ref="C45:P45" si="3">MAX(C4:C34)</f>
        <v>31.8</v>
      </c>
      <c r="D45" s="14">
        <f t="shared" si="3"/>
        <v>7.41</v>
      </c>
      <c r="E45" s="14">
        <f t="shared" si="3"/>
        <v>7.51</v>
      </c>
      <c r="F45" s="14">
        <f t="shared" si="3"/>
        <v>140</v>
      </c>
      <c r="G45" s="14">
        <f t="shared" si="3"/>
        <v>15</v>
      </c>
      <c r="H45" s="14">
        <f t="shared" si="3"/>
        <v>388</v>
      </c>
      <c r="I45" s="14">
        <f t="shared" si="3"/>
        <v>44</v>
      </c>
      <c r="J45" s="14">
        <f t="shared" si="3"/>
        <v>392</v>
      </c>
      <c r="K45" s="14">
        <f t="shared" si="3"/>
        <v>26</v>
      </c>
      <c r="L45" s="14"/>
      <c r="M45" s="14">
        <f t="shared" si="3"/>
        <v>700</v>
      </c>
      <c r="N45" s="14">
        <f t="shared" si="3"/>
        <v>0.3</v>
      </c>
      <c r="O45" s="14">
        <f t="shared" si="3"/>
        <v>24.67</v>
      </c>
      <c r="P45" s="14">
        <f t="shared" si="3"/>
        <v>1700000</v>
      </c>
      <c r="Q45" s="14"/>
    </row>
  </sheetData>
  <mergeCells count="12">
    <mergeCell ref="A41:B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  <mergeCell ref="C41:P4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T45"/>
  <sheetViews>
    <sheetView tabSelected="1" workbookViewId="0">
      <selection activeCell="O24" sqref="O24"/>
    </sheetView>
  </sheetViews>
  <sheetFormatPr defaultRowHeight="14.4" x14ac:dyDescent="0.3"/>
  <cols>
    <col min="1" max="1" width="9.88671875" customWidth="1"/>
    <col min="2" max="2" width="8.5546875" customWidth="1"/>
    <col min="3" max="3" width="7.332031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22.6640625" customWidth="1"/>
  </cols>
  <sheetData>
    <row r="1" spans="1:46" ht="69.75" customHeight="1" thickBot="1" x14ac:dyDescent="0.6">
      <c r="A1" s="58" t="s">
        <v>30</v>
      </c>
      <c r="B1" s="59"/>
      <c r="C1" s="59"/>
      <c r="D1" s="59"/>
      <c r="E1" s="59"/>
      <c r="F1" s="59"/>
      <c r="G1" s="59"/>
      <c r="H1" s="60"/>
      <c r="I1" s="60"/>
      <c r="J1" s="59"/>
      <c r="K1" s="59"/>
      <c r="L1" s="59"/>
      <c r="M1" s="59"/>
      <c r="N1" s="59"/>
      <c r="O1" s="59"/>
      <c r="P1" s="59"/>
      <c r="Q1" s="6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2" t="s">
        <v>0</v>
      </c>
      <c r="B2" s="64" t="s">
        <v>28</v>
      </c>
      <c r="C2" s="65"/>
      <c r="D2" s="66" t="s">
        <v>1</v>
      </c>
      <c r="E2" s="67"/>
      <c r="F2" s="68" t="s">
        <v>2</v>
      </c>
      <c r="G2" s="69"/>
      <c r="H2" s="70" t="s">
        <v>3</v>
      </c>
      <c r="I2" s="71"/>
      <c r="J2" s="72" t="s">
        <v>4</v>
      </c>
      <c r="K2" s="69"/>
      <c r="L2" s="73" t="s">
        <v>5</v>
      </c>
      <c r="M2" s="69"/>
      <c r="N2" s="2" t="s">
        <v>6</v>
      </c>
      <c r="O2" s="73" t="s">
        <v>7</v>
      </c>
      <c r="P2" s="74"/>
      <c r="Q2" s="75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76"/>
      <c r="B3" s="23" t="s">
        <v>9</v>
      </c>
      <c r="C3" s="24" t="s">
        <v>10</v>
      </c>
      <c r="D3" s="25" t="s">
        <v>11</v>
      </c>
      <c r="E3" s="25" t="s">
        <v>22</v>
      </c>
      <c r="F3" s="42" t="s">
        <v>12</v>
      </c>
      <c r="G3" s="43" t="s">
        <v>23</v>
      </c>
      <c r="H3" s="26" t="s">
        <v>13</v>
      </c>
      <c r="I3" s="26" t="s">
        <v>14</v>
      </c>
      <c r="J3" s="27" t="s">
        <v>15</v>
      </c>
      <c r="K3" s="27" t="s">
        <v>24</v>
      </c>
      <c r="L3" s="28" t="s">
        <v>16</v>
      </c>
      <c r="M3" s="28" t="s">
        <v>17</v>
      </c>
      <c r="N3" s="28" t="s">
        <v>18</v>
      </c>
      <c r="O3" s="28" t="s">
        <v>19</v>
      </c>
      <c r="P3" s="28" t="s">
        <v>20</v>
      </c>
      <c r="Q3" s="76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38">
        <v>45261</v>
      </c>
      <c r="B4" s="30">
        <f>C4*1000</f>
        <v>12050</v>
      </c>
      <c r="C4" s="47">
        <v>12.05</v>
      </c>
      <c r="D4" s="47">
        <v>6.72</v>
      </c>
      <c r="E4" s="47">
        <v>7.54</v>
      </c>
      <c r="F4" s="30">
        <v>130</v>
      </c>
      <c r="G4" s="30">
        <v>15</v>
      </c>
      <c r="H4" s="30">
        <v>300</v>
      </c>
      <c r="I4" s="30">
        <v>32</v>
      </c>
      <c r="J4" s="30">
        <v>234</v>
      </c>
      <c r="K4" s="30">
        <v>27</v>
      </c>
      <c r="L4" s="30" t="s">
        <v>36</v>
      </c>
      <c r="M4" s="30">
        <v>500</v>
      </c>
      <c r="N4" s="30">
        <v>0.3</v>
      </c>
      <c r="O4" s="47">
        <v>24.12</v>
      </c>
      <c r="P4" s="30">
        <v>1200000</v>
      </c>
      <c r="Q4" s="31"/>
    </row>
    <row r="5" spans="1:46" x14ac:dyDescent="0.3">
      <c r="A5" s="37">
        <v>45262</v>
      </c>
      <c r="B5" s="19">
        <f>C5*1000</f>
        <v>12540</v>
      </c>
      <c r="C5" s="33">
        <v>12.54</v>
      </c>
      <c r="D5" s="33">
        <v>7.06</v>
      </c>
      <c r="E5" s="33">
        <v>7.69</v>
      </c>
      <c r="F5" s="19">
        <v>140</v>
      </c>
      <c r="G5" s="19">
        <v>16</v>
      </c>
      <c r="H5" s="19">
        <v>292</v>
      </c>
      <c r="I5" s="19">
        <v>36</v>
      </c>
      <c r="J5" s="19">
        <v>226</v>
      </c>
      <c r="K5" s="19">
        <v>26</v>
      </c>
      <c r="L5" s="19" t="s">
        <v>36</v>
      </c>
      <c r="M5" s="19">
        <v>700</v>
      </c>
      <c r="N5" s="19">
        <v>0.2</v>
      </c>
      <c r="O5" s="33">
        <v>23.74</v>
      </c>
      <c r="P5" s="19">
        <v>1400000</v>
      </c>
      <c r="Q5" s="39"/>
    </row>
    <row r="6" spans="1:46" x14ac:dyDescent="0.3">
      <c r="A6" s="37">
        <v>45263</v>
      </c>
      <c r="B6" s="19">
        <f t="shared" ref="B6:B34" si="0">C6*1000</f>
        <v>12140</v>
      </c>
      <c r="C6" s="33">
        <v>12.14</v>
      </c>
      <c r="D6" s="33">
        <v>7.28</v>
      </c>
      <c r="E6" s="33">
        <v>7.72</v>
      </c>
      <c r="F6" s="19">
        <v>135</v>
      </c>
      <c r="G6" s="19">
        <v>15</v>
      </c>
      <c r="H6" s="19">
        <v>288</v>
      </c>
      <c r="I6" s="19">
        <v>36</v>
      </c>
      <c r="J6" s="19">
        <v>218</v>
      </c>
      <c r="K6" s="19">
        <v>25</v>
      </c>
      <c r="L6" s="19" t="s">
        <v>36</v>
      </c>
      <c r="M6" s="19">
        <v>600</v>
      </c>
      <c r="N6" s="19">
        <v>0.3</v>
      </c>
      <c r="O6" s="33">
        <v>23.46</v>
      </c>
      <c r="P6" s="19">
        <v>1300000</v>
      </c>
      <c r="Q6" s="39"/>
    </row>
    <row r="7" spans="1:46" x14ac:dyDescent="0.3">
      <c r="A7" s="37">
        <v>45264</v>
      </c>
      <c r="B7" s="19">
        <f t="shared" si="0"/>
        <v>11560</v>
      </c>
      <c r="C7" s="33">
        <v>11.56</v>
      </c>
      <c r="D7" s="33">
        <v>7.18</v>
      </c>
      <c r="E7" s="33">
        <v>7.7</v>
      </c>
      <c r="F7" s="19">
        <v>130</v>
      </c>
      <c r="G7" s="19">
        <v>16</v>
      </c>
      <c r="H7" s="19">
        <v>296</v>
      </c>
      <c r="I7" s="19">
        <v>32</v>
      </c>
      <c r="J7" s="19">
        <v>224</v>
      </c>
      <c r="K7" s="19">
        <v>27</v>
      </c>
      <c r="L7" s="19" t="s">
        <v>36</v>
      </c>
      <c r="M7" s="19">
        <v>400</v>
      </c>
      <c r="N7" s="19">
        <v>0.2</v>
      </c>
      <c r="O7" s="33">
        <v>23.8</v>
      </c>
      <c r="P7" s="19">
        <v>1700000</v>
      </c>
      <c r="Q7" s="39"/>
    </row>
    <row r="8" spans="1:46" x14ac:dyDescent="0.3">
      <c r="A8" s="37">
        <v>45265</v>
      </c>
      <c r="B8" s="19">
        <f t="shared" si="0"/>
        <v>12300</v>
      </c>
      <c r="C8" s="33">
        <v>12.3</v>
      </c>
      <c r="D8" s="33">
        <v>7.23</v>
      </c>
      <c r="E8" s="33">
        <v>7.68</v>
      </c>
      <c r="F8" s="19">
        <v>140</v>
      </c>
      <c r="G8" s="19">
        <v>15</v>
      </c>
      <c r="H8" s="19">
        <v>300</v>
      </c>
      <c r="I8" s="19">
        <v>40</v>
      </c>
      <c r="J8" s="19">
        <v>228</v>
      </c>
      <c r="K8" s="19">
        <v>29</v>
      </c>
      <c r="L8" s="19" t="s">
        <v>36</v>
      </c>
      <c r="M8" s="19">
        <v>500</v>
      </c>
      <c r="N8" s="19">
        <v>0.3</v>
      </c>
      <c r="O8" s="33">
        <v>24.09</v>
      </c>
      <c r="P8" s="19">
        <v>1500000</v>
      </c>
      <c r="Q8" s="39"/>
    </row>
    <row r="9" spans="1:46" x14ac:dyDescent="0.3">
      <c r="A9" s="37">
        <v>45266</v>
      </c>
      <c r="B9" s="19">
        <f t="shared" si="0"/>
        <v>11560</v>
      </c>
      <c r="C9" s="33">
        <v>11.56</v>
      </c>
      <c r="D9" s="33">
        <v>7.19</v>
      </c>
      <c r="E9" s="33">
        <v>7.73</v>
      </c>
      <c r="F9" s="19">
        <v>135</v>
      </c>
      <c r="G9" s="19">
        <v>17</v>
      </c>
      <c r="H9" s="19">
        <v>304</v>
      </c>
      <c r="I9" s="19">
        <v>36</v>
      </c>
      <c r="J9" s="19">
        <v>232</v>
      </c>
      <c r="K9" s="19">
        <v>23</v>
      </c>
      <c r="L9" s="19" t="s">
        <v>36</v>
      </c>
      <c r="M9" s="19">
        <v>700</v>
      </c>
      <c r="N9" s="19">
        <v>0.2</v>
      </c>
      <c r="O9" s="33">
        <v>23.94</v>
      </c>
      <c r="P9" s="19">
        <v>1200000</v>
      </c>
      <c r="Q9" s="39"/>
    </row>
    <row r="10" spans="1:46" x14ac:dyDescent="0.3">
      <c r="A10" s="37">
        <v>45267</v>
      </c>
      <c r="B10" s="19">
        <f t="shared" si="0"/>
        <v>11660</v>
      </c>
      <c r="C10" s="33">
        <v>11.66</v>
      </c>
      <c r="D10" s="33">
        <v>7.17</v>
      </c>
      <c r="E10" s="33">
        <v>7.67</v>
      </c>
      <c r="F10" s="19">
        <v>130</v>
      </c>
      <c r="G10" s="19">
        <v>16</v>
      </c>
      <c r="H10" s="19">
        <v>312</v>
      </c>
      <c r="I10" s="19">
        <v>40</v>
      </c>
      <c r="J10" s="19">
        <v>238</v>
      </c>
      <c r="K10" s="19">
        <v>24</v>
      </c>
      <c r="L10" s="19" t="s">
        <v>36</v>
      </c>
      <c r="M10" s="19">
        <v>600</v>
      </c>
      <c r="N10" s="19">
        <v>0.3</v>
      </c>
      <c r="O10" s="33">
        <v>24.12</v>
      </c>
      <c r="P10" s="19">
        <v>1300000</v>
      </c>
      <c r="Q10" s="39"/>
    </row>
    <row r="11" spans="1:46" x14ac:dyDescent="0.3">
      <c r="A11" s="37">
        <v>45268</v>
      </c>
      <c r="B11" s="19">
        <f t="shared" si="0"/>
        <v>12330</v>
      </c>
      <c r="C11" s="33">
        <v>12.33</v>
      </c>
      <c r="D11" s="33">
        <v>7.23</v>
      </c>
      <c r="E11" s="33">
        <v>7.52</v>
      </c>
      <c r="F11" s="19">
        <v>125</v>
      </c>
      <c r="G11" s="19">
        <v>15</v>
      </c>
      <c r="H11" s="19">
        <v>292</v>
      </c>
      <c r="I11" s="19">
        <v>36</v>
      </c>
      <c r="J11" s="19">
        <v>223</v>
      </c>
      <c r="K11" s="19">
        <v>23</v>
      </c>
      <c r="L11" s="19" t="s">
        <v>36</v>
      </c>
      <c r="M11" s="19">
        <v>400</v>
      </c>
      <c r="N11" s="19">
        <v>0.2</v>
      </c>
      <c r="O11" s="33">
        <v>23.62</v>
      </c>
      <c r="P11" s="19">
        <v>1700000</v>
      </c>
      <c r="Q11" s="39"/>
    </row>
    <row r="12" spans="1:46" x14ac:dyDescent="0.3">
      <c r="A12" s="37">
        <v>45269</v>
      </c>
      <c r="B12" s="19">
        <f t="shared" si="0"/>
        <v>12410</v>
      </c>
      <c r="C12" s="33">
        <v>12.41</v>
      </c>
      <c r="D12" s="33">
        <v>7.26</v>
      </c>
      <c r="E12" s="33">
        <v>7.51</v>
      </c>
      <c r="F12" s="19">
        <v>135</v>
      </c>
      <c r="G12" s="19">
        <v>16</v>
      </c>
      <c r="H12" s="19">
        <v>296</v>
      </c>
      <c r="I12" s="19">
        <v>32</v>
      </c>
      <c r="J12" s="19">
        <v>226</v>
      </c>
      <c r="K12" s="19">
        <v>24</v>
      </c>
      <c r="L12" s="19" t="s">
        <v>36</v>
      </c>
      <c r="M12" s="19">
        <v>700</v>
      </c>
      <c r="N12" s="19">
        <v>0.3</v>
      </c>
      <c r="O12" s="33">
        <v>24.36</v>
      </c>
      <c r="P12" s="19">
        <v>1400000</v>
      </c>
      <c r="Q12" s="39"/>
    </row>
    <row r="13" spans="1:46" x14ac:dyDescent="0.3">
      <c r="A13" s="37">
        <v>45270</v>
      </c>
      <c r="B13" s="19">
        <f t="shared" si="0"/>
        <v>13240</v>
      </c>
      <c r="C13" s="33">
        <v>13.24</v>
      </c>
      <c r="D13" s="33">
        <v>7.18</v>
      </c>
      <c r="E13" s="33">
        <v>7.66</v>
      </c>
      <c r="F13" s="19">
        <v>130</v>
      </c>
      <c r="G13" s="19">
        <v>15</v>
      </c>
      <c r="H13" s="19">
        <v>312</v>
      </c>
      <c r="I13" s="19">
        <v>36</v>
      </c>
      <c r="J13" s="19">
        <v>242</v>
      </c>
      <c r="K13" s="19">
        <v>25</v>
      </c>
      <c r="L13" s="19" t="s">
        <v>36</v>
      </c>
      <c r="M13" s="19">
        <v>500</v>
      </c>
      <c r="N13" s="19">
        <v>0.2</v>
      </c>
      <c r="O13" s="33">
        <v>23.16</v>
      </c>
      <c r="P13" s="19">
        <v>1200000</v>
      </c>
      <c r="Q13" s="39"/>
    </row>
    <row r="14" spans="1:46" x14ac:dyDescent="0.3">
      <c r="A14" s="37">
        <v>45271</v>
      </c>
      <c r="B14" s="19">
        <f t="shared" si="0"/>
        <v>14030</v>
      </c>
      <c r="C14" s="33">
        <v>14.03</v>
      </c>
      <c r="D14" s="33">
        <v>7.14</v>
      </c>
      <c r="E14" s="33">
        <v>7.73</v>
      </c>
      <c r="F14" s="19">
        <v>130</v>
      </c>
      <c r="G14" s="19">
        <v>17</v>
      </c>
      <c r="H14" s="19">
        <v>308</v>
      </c>
      <c r="I14" s="19">
        <v>36</v>
      </c>
      <c r="J14" s="19">
        <v>238</v>
      </c>
      <c r="K14" s="19">
        <v>26</v>
      </c>
      <c r="L14" s="19" t="s">
        <v>36</v>
      </c>
      <c r="M14" s="19">
        <v>600</v>
      </c>
      <c r="N14" s="19">
        <v>0.3</v>
      </c>
      <c r="O14" s="33">
        <v>23.96</v>
      </c>
      <c r="P14" s="19">
        <v>1300000</v>
      </c>
      <c r="Q14" s="39"/>
    </row>
    <row r="15" spans="1:46" x14ac:dyDescent="0.3">
      <c r="A15" s="37">
        <v>45272</v>
      </c>
      <c r="B15" s="19">
        <f t="shared" si="0"/>
        <v>13600</v>
      </c>
      <c r="C15" s="33">
        <v>13.6</v>
      </c>
      <c r="D15" s="33">
        <v>7.22</v>
      </c>
      <c r="E15" s="33">
        <v>7.78</v>
      </c>
      <c r="F15" s="19">
        <v>135</v>
      </c>
      <c r="G15" s="19">
        <v>16</v>
      </c>
      <c r="H15" s="19">
        <v>292</v>
      </c>
      <c r="I15" s="19">
        <v>32</v>
      </c>
      <c r="J15" s="19">
        <v>220</v>
      </c>
      <c r="K15" s="19">
        <v>25</v>
      </c>
      <c r="L15" s="19" t="s">
        <v>36</v>
      </c>
      <c r="M15" s="19">
        <v>400</v>
      </c>
      <c r="N15" s="19">
        <v>0.2</v>
      </c>
      <c r="O15" s="33">
        <v>23.46</v>
      </c>
      <c r="P15" s="19">
        <v>1100000</v>
      </c>
      <c r="Q15" s="39"/>
    </row>
    <row r="16" spans="1:46" x14ac:dyDescent="0.3">
      <c r="A16" s="37">
        <v>45273</v>
      </c>
      <c r="B16" s="19">
        <f t="shared" si="0"/>
        <v>12820</v>
      </c>
      <c r="C16" s="33">
        <v>12.82</v>
      </c>
      <c r="D16" s="33">
        <v>7.32</v>
      </c>
      <c r="E16" s="33">
        <v>7.58</v>
      </c>
      <c r="F16" s="19">
        <v>130</v>
      </c>
      <c r="G16" s="19">
        <v>14</v>
      </c>
      <c r="H16" s="19">
        <v>288</v>
      </c>
      <c r="I16" s="19">
        <v>36</v>
      </c>
      <c r="J16" s="19">
        <v>215</v>
      </c>
      <c r="K16" s="19">
        <v>24</v>
      </c>
      <c r="L16" s="19" t="s">
        <v>36</v>
      </c>
      <c r="M16" s="19">
        <v>700</v>
      </c>
      <c r="N16" s="19">
        <v>0.2</v>
      </c>
      <c r="O16" s="33">
        <v>23.72</v>
      </c>
      <c r="P16" s="19">
        <v>1200000</v>
      </c>
      <c r="Q16" s="39"/>
    </row>
    <row r="17" spans="1:17" x14ac:dyDescent="0.3">
      <c r="A17" s="37">
        <v>45274</v>
      </c>
      <c r="B17" s="19">
        <f t="shared" si="0"/>
        <v>12360</v>
      </c>
      <c r="C17" s="33">
        <v>12.36</v>
      </c>
      <c r="D17" s="33">
        <v>7.11</v>
      </c>
      <c r="E17" s="33">
        <v>7.67</v>
      </c>
      <c r="F17" s="19">
        <v>140</v>
      </c>
      <c r="G17" s="19">
        <v>16</v>
      </c>
      <c r="H17" s="19">
        <v>284</v>
      </c>
      <c r="I17" s="19">
        <v>36</v>
      </c>
      <c r="J17" s="19">
        <v>205</v>
      </c>
      <c r="K17" s="19">
        <v>25</v>
      </c>
      <c r="L17" s="19" t="s">
        <v>36</v>
      </c>
      <c r="M17" s="19">
        <v>500</v>
      </c>
      <c r="N17" s="19">
        <v>0.3</v>
      </c>
      <c r="O17" s="33">
        <v>24.08</v>
      </c>
      <c r="P17" s="19">
        <v>1300000</v>
      </c>
      <c r="Q17" s="39"/>
    </row>
    <row r="18" spans="1:17" x14ac:dyDescent="0.3">
      <c r="A18" s="37">
        <v>45275</v>
      </c>
      <c r="B18" s="19">
        <f t="shared" si="0"/>
        <v>12510</v>
      </c>
      <c r="C18" s="33">
        <v>12.51</v>
      </c>
      <c r="D18" s="33">
        <v>7.09</v>
      </c>
      <c r="E18" s="33">
        <v>7.72</v>
      </c>
      <c r="F18" s="19">
        <v>130</v>
      </c>
      <c r="G18" s="19">
        <v>15</v>
      </c>
      <c r="H18" s="19">
        <v>300</v>
      </c>
      <c r="I18" s="19">
        <v>40</v>
      </c>
      <c r="J18" s="19">
        <v>230</v>
      </c>
      <c r="K18" s="19">
        <v>23</v>
      </c>
      <c r="L18" s="19" t="s">
        <v>36</v>
      </c>
      <c r="M18" s="19">
        <v>600</v>
      </c>
      <c r="N18" s="19">
        <v>0.2</v>
      </c>
      <c r="O18" s="33">
        <v>24.16</v>
      </c>
      <c r="P18" s="19">
        <v>1700000</v>
      </c>
      <c r="Q18" s="39"/>
    </row>
    <row r="19" spans="1:17" x14ac:dyDescent="0.3">
      <c r="A19" s="37">
        <v>45276</v>
      </c>
      <c r="B19" s="19">
        <f t="shared" si="0"/>
        <v>11800</v>
      </c>
      <c r="C19" s="33">
        <v>11.8</v>
      </c>
      <c r="D19" s="33">
        <v>7.15</v>
      </c>
      <c r="E19" s="33">
        <v>7.58</v>
      </c>
      <c r="F19" s="19">
        <v>140</v>
      </c>
      <c r="G19" s="19">
        <v>16</v>
      </c>
      <c r="H19" s="19">
        <v>312</v>
      </c>
      <c r="I19" s="19">
        <v>36</v>
      </c>
      <c r="J19" s="19">
        <v>235</v>
      </c>
      <c r="K19" s="19">
        <v>22</v>
      </c>
      <c r="L19" s="19" t="s">
        <v>36</v>
      </c>
      <c r="M19" s="19">
        <v>400</v>
      </c>
      <c r="N19" s="19">
        <v>0.3</v>
      </c>
      <c r="O19" s="33">
        <v>24.3</v>
      </c>
      <c r="P19" s="19">
        <v>1400000</v>
      </c>
      <c r="Q19" s="39"/>
    </row>
    <row r="20" spans="1:17" x14ac:dyDescent="0.3">
      <c r="A20" s="37">
        <v>45277</v>
      </c>
      <c r="B20" s="19">
        <f t="shared" si="0"/>
        <v>13580</v>
      </c>
      <c r="C20" s="33">
        <v>13.58</v>
      </c>
      <c r="D20" s="33">
        <v>7.16</v>
      </c>
      <c r="E20" s="33">
        <v>7.69</v>
      </c>
      <c r="F20" s="19">
        <v>135</v>
      </c>
      <c r="G20" s="19">
        <v>14</v>
      </c>
      <c r="H20" s="19">
        <v>292</v>
      </c>
      <c r="I20" s="19">
        <v>32</v>
      </c>
      <c r="J20" s="19">
        <v>223</v>
      </c>
      <c r="K20" s="19">
        <v>23</v>
      </c>
      <c r="L20" s="19" t="s">
        <v>36</v>
      </c>
      <c r="M20" s="19">
        <v>700</v>
      </c>
      <c r="N20" s="19">
        <v>0.2</v>
      </c>
      <c r="O20" s="33">
        <v>23.36</v>
      </c>
      <c r="P20" s="19">
        <v>1100000</v>
      </c>
      <c r="Q20" s="39"/>
    </row>
    <row r="21" spans="1:17" x14ac:dyDescent="0.3">
      <c r="A21" s="37">
        <v>45278</v>
      </c>
      <c r="B21" s="19">
        <f t="shared" si="0"/>
        <v>13610</v>
      </c>
      <c r="C21" s="33">
        <v>13.61</v>
      </c>
      <c r="D21" s="33">
        <v>7.22</v>
      </c>
      <c r="E21" s="33">
        <v>7.62</v>
      </c>
      <c r="F21" s="19">
        <v>130</v>
      </c>
      <c r="G21" s="19">
        <v>16</v>
      </c>
      <c r="H21" s="19">
        <v>296</v>
      </c>
      <c r="I21" s="19">
        <v>36</v>
      </c>
      <c r="J21" s="19">
        <v>229</v>
      </c>
      <c r="K21" s="19">
        <v>27</v>
      </c>
      <c r="L21" s="19" t="s">
        <v>36</v>
      </c>
      <c r="M21" s="19">
        <v>500</v>
      </c>
      <c r="N21" s="19">
        <v>0.2</v>
      </c>
      <c r="O21" s="33">
        <v>24.08</v>
      </c>
      <c r="P21" s="19">
        <v>1200000</v>
      </c>
      <c r="Q21" s="39"/>
    </row>
    <row r="22" spans="1:17" x14ac:dyDescent="0.3">
      <c r="A22" s="37">
        <v>45279</v>
      </c>
      <c r="B22" s="19">
        <f t="shared" si="0"/>
        <v>13940</v>
      </c>
      <c r="C22" s="33">
        <v>13.94</v>
      </c>
      <c r="D22" s="33">
        <v>7.26</v>
      </c>
      <c r="E22" s="33">
        <v>7.64</v>
      </c>
      <c r="F22" s="19">
        <v>135</v>
      </c>
      <c r="G22" s="19">
        <v>15</v>
      </c>
      <c r="H22" s="19">
        <v>304</v>
      </c>
      <c r="I22" s="19">
        <v>32</v>
      </c>
      <c r="J22" s="19">
        <v>237</v>
      </c>
      <c r="K22" s="19">
        <v>26</v>
      </c>
      <c r="L22" s="19" t="s">
        <v>36</v>
      </c>
      <c r="M22" s="19">
        <v>600</v>
      </c>
      <c r="N22" s="19">
        <v>0.3</v>
      </c>
      <c r="O22" s="33">
        <v>23.78</v>
      </c>
      <c r="P22" s="19">
        <v>1700000</v>
      </c>
      <c r="Q22" s="39"/>
    </row>
    <row r="23" spans="1:17" x14ac:dyDescent="0.3">
      <c r="A23" s="37">
        <v>45280</v>
      </c>
      <c r="B23" s="19">
        <f t="shared" si="0"/>
        <v>13730</v>
      </c>
      <c r="C23" s="33">
        <v>13.73</v>
      </c>
      <c r="D23" s="33">
        <v>7.18</v>
      </c>
      <c r="E23" s="33">
        <v>7.62</v>
      </c>
      <c r="F23" s="19">
        <v>140</v>
      </c>
      <c r="G23" s="19">
        <v>16</v>
      </c>
      <c r="H23" s="19">
        <v>292</v>
      </c>
      <c r="I23" s="19">
        <v>36</v>
      </c>
      <c r="J23" s="19">
        <v>221</v>
      </c>
      <c r="K23" s="19">
        <v>27</v>
      </c>
      <c r="L23" s="19" t="s">
        <v>36</v>
      </c>
      <c r="M23" s="19">
        <v>400</v>
      </c>
      <c r="N23" s="19">
        <v>0.2</v>
      </c>
      <c r="O23" s="33">
        <v>24.24</v>
      </c>
      <c r="P23" s="19">
        <v>1300000</v>
      </c>
      <c r="Q23" s="39"/>
    </row>
    <row r="24" spans="1:17" x14ac:dyDescent="0.3">
      <c r="A24" s="37">
        <v>45281</v>
      </c>
      <c r="B24" s="19">
        <f t="shared" si="0"/>
        <v>13360</v>
      </c>
      <c r="C24" s="33">
        <v>13.36</v>
      </c>
      <c r="D24" s="33">
        <v>7.08</v>
      </c>
      <c r="E24" s="33">
        <v>7.67</v>
      </c>
      <c r="F24" s="19">
        <v>130</v>
      </c>
      <c r="G24" s="19">
        <v>15</v>
      </c>
      <c r="H24" s="19">
        <v>296</v>
      </c>
      <c r="I24" s="19">
        <v>32</v>
      </c>
      <c r="J24" s="19">
        <v>228</v>
      </c>
      <c r="K24" s="19">
        <v>24</v>
      </c>
      <c r="L24" s="19" t="s">
        <v>36</v>
      </c>
      <c r="M24" s="19">
        <v>700</v>
      </c>
      <c r="N24" s="19">
        <v>0.3</v>
      </c>
      <c r="O24" s="33">
        <v>24.56</v>
      </c>
      <c r="P24" s="19">
        <v>1400000</v>
      </c>
      <c r="Q24" s="39"/>
    </row>
    <row r="25" spans="1:17" x14ac:dyDescent="0.3">
      <c r="A25" s="37">
        <v>45282</v>
      </c>
      <c r="B25" s="19">
        <f t="shared" si="0"/>
        <v>12120</v>
      </c>
      <c r="C25" s="49">
        <v>12.12</v>
      </c>
      <c r="D25" s="33">
        <v>7.19</v>
      </c>
      <c r="E25" s="33">
        <v>7.57</v>
      </c>
      <c r="F25" s="19">
        <v>140</v>
      </c>
      <c r="G25" s="19">
        <v>16</v>
      </c>
      <c r="H25" s="19">
        <v>304</v>
      </c>
      <c r="I25" s="19">
        <v>36</v>
      </c>
      <c r="J25" s="19">
        <v>235</v>
      </c>
      <c r="K25" s="19">
        <v>26</v>
      </c>
      <c r="L25" s="19" t="s">
        <v>36</v>
      </c>
      <c r="M25" s="19">
        <v>600</v>
      </c>
      <c r="N25" s="19">
        <v>0.2</v>
      </c>
      <c r="O25" s="33">
        <v>23.92</v>
      </c>
      <c r="P25" s="19">
        <v>1200000</v>
      </c>
      <c r="Q25" s="39"/>
    </row>
    <row r="26" spans="1:17" x14ac:dyDescent="0.3">
      <c r="A26" s="37">
        <v>45283</v>
      </c>
      <c r="B26" s="19">
        <f t="shared" si="0"/>
        <v>12460</v>
      </c>
      <c r="C26" s="33">
        <v>12.46</v>
      </c>
      <c r="D26" s="33">
        <v>7.24</v>
      </c>
      <c r="E26" s="33">
        <v>7.61</v>
      </c>
      <c r="F26" s="19">
        <v>135</v>
      </c>
      <c r="G26" s="19">
        <v>14</v>
      </c>
      <c r="H26" s="19">
        <v>288</v>
      </c>
      <c r="I26" s="19">
        <v>32</v>
      </c>
      <c r="J26" s="19">
        <v>219</v>
      </c>
      <c r="K26" s="19">
        <v>25</v>
      </c>
      <c r="L26" s="19" t="s">
        <v>36</v>
      </c>
      <c r="M26" s="19">
        <v>500</v>
      </c>
      <c r="N26" s="19">
        <v>0.3</v>
      </c>
      <c r="O26" s="33">
        <v>24.13</v>
      </c>
      <c r="P26" s="19">
        <v>1700000</v>
      </c>
      <c r="Q26" s="39"/>
    </row>
    <row r="27" spans="1:17" x14ac:dyDescent="0.3">
      <c r="A27" s="37">
        <v>45284</v>
      </c>
      <c r="B27" s="19">
        <f t="shared" si="0"/>
        <v>12980</v>
      </c>
      <c r="C27" s="33">
        <v>12.98</v>
      </c>
      <c r="D27" s="33">
        <v>7.18</v>
      </c>
      <c r="E27" s="33">
        <v>7.63</v>
      </c>
      <c r="F27" s="19">
        <v>140</v>
      </c>
      <c r="G27" s="19">
        <v>16</v>
      </c>
      <c r="H27" s="19">
        <v>300</v>
      </c>
      <c r="I27" s="19">
        <v>36</v>
      </c>
      <c r="J27" s="19">
        <v>232</v>
      </c>
      <c r="K27" s="19">
        <v>24</v>
      </c>
      <c r="L27" s="19" t="s">
        <v>36</v>
      </c>
      <c r="M27" s="19">
        <v>400</v>
      </c>
      <c r="N27" s="19">
        <v>0.2</v>
      </c>
      <c r="O27" s="33">
        <v>23.87</v>
      </c>
      <c r="P27" s="19">
        <v>1100000</v>
      </c>
      <c r="Q27" s="39"/>
    </row>
    <row r="28" spans="1:17" x14ac:dyDescent="0.3">
      <c r="A28" s="37">
        <v>45285</v>
      </c>
      <c r="B28" s="19">
        <f t="shared" si="0"/>
        <v>11650</v>
      </c>
      <c r="C28" s="33">
        <v>11.65</v>
      </c>
      <c r="D28" s="33">
        <v>7.2</v>
      </c>
      <c r="E28" s="33">
        <v>7.66</v>
      </c>
      <c r="F28" s="19">
        <v>135</v>
      </c>
      <c r="G28" s="19">
        <v>17</v>
      </c>
      <c r="H28" s="19">
        <v>312</v>
      </c>
      <c r="I28" s="19">
        <v>40</v>
      </c>
      <c r="J28" s="19">
        <v>242</v>
      </c>
      <c r="K28" s="19">
        <v>26</v>
      </c>
      <c r="L28" s="19" t="s">
        <v>36</v>
      </c>
      <c r="M28" s="19">
        <v>600</v>
      </c>
      <c r="N28" s="19">
        <v>0.3</v>
      </c>
      <c r="O28" s="33">
        <v>24.18</v>
      </c>
      <c r="P28" s="19">
        <v>1300000</v>
      </c>
      <c r="Q28" s="39"/>
    </row>
    <row r="29" spans="1:17" x14ac:dyDescent="0.3">
      <c r="A29" s="37">
        <v>45286</v>
      </c>
      <c r="B29" s="19">
        <f t="shared" si="0"/>
        <v>13150</v>
      </c>
      <c r="C29" s="33">
        <v>13.15</v>
      </c>
      <c r="D29" s="33">
        <v>7.16</v>
      </c>
      <c r="E29" s="33">
        <v>7.7</v>
      </c>
      <c r="F29" s="19">
        <v>130</v>
      </c>
      <c r="G29" s="19">
        <v>16</v>
      </c>
      <c r="H29" s="19">
        <v>292</v>
      </c>
      <c r="I29" s="19">
        <v>36</v>
      </c>
      <c r="J29" s="19">
        <v>221</v>
      </c>
      <c r="K29" s="19">
        <v>25</v>
      </c>
      <c r="L29" s="19" t="s">
        <v>36</v>
      </c>
      <c r="M29" s="19">
        <v>700</v>
      </c>
      <c r="N29" s="19">
        <v>0.2</v>
      </c>
      <c r="O29" s="33">
        <v>23.98</v>
      </c>
      <c r="P29" s="19">
        <v>1400000</v>
      </c>
      <c r="Q29" s="39"/>
    </row>
    <row r="30" spans="1:17" x14ac:dyDescent="0.3">
      <c r="A30" s="37">
        <v>45287</v>
      </c>
      <c r="B30" s="19">
        <f t="shared" si="0"/>
        <v>13110</v>
      </c>
      <c r="C30" s="33">
        <v>13.11</v>
      </c>
      <c r="D30" s="33">
        <v>7.27</v>
      </c>
      <c r="E30" s="33">
        <v>7.64</v>
      </c>
      <c r="F30" s="19">
        <v>135</v>
      </c>
      <c r="G30" s="19">
        <v>15</v>
      </c>
      <c r="H30" s="19">
        <v>308</v>
      </c>
      <c r="I30" s="19">
        <v>40</v>
      </c>
      <c r="J30" s="19">
        <v>243</v>
      </c>
      <c r="K30" s="19">
        <v>26</v>
      </c>
      <c r="L30" s="19" t="s">
        <v>36</v>
      </c>
      <c r="M30" s="19">
        <v>400</v>
      </c>
      <c r="N30" s="19">
        <v>0.3</v>
      </c>
      <c r="O30" s="33">
        <v>24.07</v>
      </c>
      <c r="P30" s="19">
        <v>1200000</v>
      </c>
      <c r="Q30" s="39"/>
    </row>
    <row r="31" spans="1:17" x14ac:dyDescent="0.3">
      <c r="A31" s="37">
        <v>45288</v>
      </c>
      <c r="B31" s="19">
        <f t="shared" si="0"/>
        <v>12690</v>
      </c>
      <c r="C31" s="33">
        <v>12.69</v>
      </c>
      <c r="D31" s="33">
        <v>7.24</v>
      </c>
      <c r="E31" s="33">
        <v>7.65</v>
      </c>
      <c r="F31" s="19">
        <v>140</v>
      </c>
      <c r="G31" s="19">
        <v>16</v>
      </c>
      <c r="H31" s="19">
        <v>312</v>
      </c>
      <c r="I31" s="19">
        <v>32</v>
      </c>
      <c r="J31" s="19">
        <v>239</v>
      </c>
      <c r="K31" s="19">
        <v>23</v>
      </c>
      <c r="L31" s="19" t="s">
        <v>36</v>
      </c>
      <c r="M31" s="19">
        <v>500</v>
      </c>
      <c r="N31" s="19">
        <v>0.2</v>
      </c>
      <c r="O31" s="33">
        <v>23.46</v>
      </c>
      <c r="P31" s="19">
        <v>1700000</v>
      </c>
      <c r="Q31" s="39"/>
    </row>
    <row r="32" spans="1:17" x14ac:dyDescent="0.3">
      <c r="A32" s="37">
        <v>45289</v>
      </c>
      <c r="B32" s="19">
        <f t="shared" si="0"/>
        <v>11580</v>
      </c>
      <c r="C32" s="33">
        <v>11.58</v>
      </c>
      <c r="D32" s="33">
        <v>7.32</v>
      </c>
      <c r="E32" s="33">
        <v>7.63</v>
      </c>
      <c r="F32" s="19">
        <v>135</v>
      </c>
      <c r="G32" s="19">
        <v>15</v>
      </c>
      <c r="H32" s="19">
        <v>304</v>
      </c>
      <c r="I32" s="19">
        <v>36</v>
      </c>
      <c r="J32" s="19">
        <v>244</v>
      </c>
      <c r="K32" s="19">
        <v>24</v>
      </c>
      <c r="L32" s="19" t="s">
        <v>36</v>
      </c>
      <c r="M32" s="19">
        <v>600</v>
      </c>
      <c r="N32" s="19">
        <v>0.3</v>
      </c>
      <c r="O32" s="33">
        <v>23.89</v>
      </c>
      <c r="P32" s="19">
        <v>1300000</v>
      </c>
      <c r="Q32" s="39"/>
    </row>
    <row r="33" spans="1:17" x14ac:dyDescent="0.3">
      <c r="A33" s="37">
        <v>45290</v>
      </c>
      <c r="B33" s="19">
        <f t="shared" si="0"/>
        <v>12420</v>
      </c>
      <c r="C33" s="33">
        <v>12.42</v>
      </c>
      <c r="D33" s="33">
        <v>7.25</v>
      </c>
      <c r="E33" s="33">
        <v>7.58</v>
      </c>
      <c r="F33" s="19">
        <v>130</v>
      </c>
      <c r="G33" s="19">
        <v>16</v>
      </c>
      <c r="H33" s="19">
        <v>308</v>
      </c>
      <c r="I33" s="19">
        <v>32</v>
      </c>
      <c r="J33" s="19">
        <v>236</v>
      </c>
      <c r="K33" s="19">
        <v>26</v>
      </c>
      <c r="L33" s="19" t="s">
        <v>36</v>
      </c>
      <c r="M33" s="19">
        <v>400</v>
      </c>
      <c r="N33" s="19">
        <v>0.2</v>
      </c>
      <c r="O33" s="33">
        <v>23.82</v>
      </c>
      <c r="P33" s="19">
        <v>1400000</v>
      </c>
      <c r="Q33" s="39"/>
    </row>
    <row r="34" spans="1:17" ht="15" thickBot="1" x14ac:dyDescent="0.35">
      <c r="A34" s="40">
        <v>45291</v>
      </c>
      <c r="B34" s="35">
        <f t="shared" si="0"/>
        <v>13290</v>
      </c>
      <c r="C34" s="48">
        <v>13.29</v>
      </c>
      <c r="D34" s="48">
        <v>6.94</v>
      </c>
      <c r="E34" s="48">
        <v>7.6</v>
      </c>
      <c r="F34" s="35">
        <v>140</v>
      </c>
      <c r="G34" s="35">
        <v>15</v>
      </c>
      <c r="H34" s="35">
        <v>312</v>
      </c>
      <c r="I34" s="35">
        <v>36</v>
      </c>
      <c r="J34" s="35">
        <v>245</v>
      </c>
      <c r="K34" s="35">
        <v>25</v>
      </c>
      <c r="L34" s="35" t="s">
        <v>36</v>
      </c>
      <c r="M34" s="35">
        <v>700</v>
      </c>
      <c r="N34" s="35">
        <v>0.3</v>
      </c>
      <c r="O34" s="48">
        <v>24.15</v>
      </c>
      <c r="P34" s="35">
        <v>1200000</v>
      </c>
      <c r="Q34" s="45"/>
    </row>
    <row r="35" spans="1:17" ht="15" thickBot="1" x14ac:dyDescent="0.35">
      <c r="A35" s="29" t="s">
        <v>31</v>
      </c>
      <c r="B35" s="12">
        <f>AVERAGE(B4:B34)</f>
        <v>12663.870967741936</v>
      </c>
      <c r="C35" s="12">
        <f t="shared" ref="C35:P35" si="1">AVERAGE(C4:C34)</f>
        <v>12.663870967741934</v>
      </c>
      <c r="D35" s="12">
        <f t="shared" si="1"/>
        <v>7.1748387096774211</v>
      </c>
      <c r="E35" s="12">
        <f t="shared" si="1"/>
        <v>7.6448387096774191</v>
      </c>
      <c r="F35" s="12">
        <f t="shared" si="1"/>
        <v>134.35483870967741</v>
      </c>
      <c r="G35" s="12">
        <f t="shared" si="1"/>
        <v>15.548387096774194</v>
      </c>
      <c r="H35" s="12">
        <f t="shared" si="1"/>
        <v>299.87096774193549</v>
      </c>
      <c r="I35" s="12">
        <f t="shared" si="1"/>
        <v>35.354838709677416</v>
      </c>
      <c r="J35" s="12">
        <f t="shared" si="1"/>
        <v>229.93548387096774</v>
      </c>
      <c r="K35" s="12">
        <f t="shared" si="1"/>
        <v>25</v>
      </c>
      <c r="L35" s="12"/>
      <c r="M35" s="44">
        <f t="shared" si="1"/>
        <v>551.61290322580646</v>
      </c>
      <c r="N35" s="12">
        <f t="shared" si="1"/>
        <v>0.24838709677419354</v>
      </c>
      <c r="O35" s="12">
        <f t="shared" si="1"/>
        <v>23.921935483870968</v>
      </c>
      <c r="P35" s="12">
        <f t="shared" si="1"/>
        <v>1358064.5161290322</v>
      </c>
      <c r="Q35" s="20"/>
    </row>
    <row r="36" spans="1:17" x14ac:dyDescent="0.3">
      <c r="C36" s="53">
        <f>SUM(C4:C34)</f>
        <v>392.57999999999993</v>
      </c>
    </row>
    <row r="41" spans="1:17" ht="40.799999999999997" customHeight="1" x14ac:dyDescent="0.3">
      <c r="A41" s="55" t="s">
        <v>32</v>
      </c>
      <c r="B41" s="55"/>
      <c r="C41" s="54" t="s">
        <v>33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15"/>
    </row>
    <row r="43" spans="1:17" x14ac:dyDescent="0.3">
      <c r="A43" s="13" t="s">
        <v>34</v>
      </c>
      <c r="B43" s="14">
        <f>MIN(B4:B34)</f>
        <v>11560</v>
      </c>
      <c r="C43" s="14">
        <f t="shared" ref="C43:P43" si="2">MIN(C4:C34)</f>
        <v>11.56</v>
      </c>
      <c r="D43" s="14">
        <f t="shared" si="2"/>
        <v>6.72</v>
      </c>
      <c r="E43" s="14">
        <f t="shared" si="2"/>
        <v>7.51</v>
      </c>
      <c r="F43" s="14">
        <f t="shared" si="2"/>
        <v>125</v>
      </c>
      <c r="G43" s="14">
        <f t="shared" si="2"/>
        <v>14</v>
      </c>
      <c r="H43" s="14">
        <f t="shared" si="2"/>
        <v>284</v>
      </c>
      <c r="I43" s="14">
        <f t="shared" si="2"/>
        <v>32</v>
      </c>
      <c r="J43" s="14">
        <f t="shared" si="2"/>
        <v>205</v>
      </c>
      <c r="K43" s="14">
        <f t="shared" si="2"/>
        <v>22</v>
      </c>
      <c r="L43" s="14"/>
      <c r="M43" s="14">
        <f t="shared" si="2"/>
        <v>400</v>
      </c>
      <c r="N43" s="14">
        <f t="shared" si="2"/>
        <v>0.2</v>
      </c>
      <c r="O43" s="14">
        <f t="shared" si="2"/>
        <v>23.16</v>
      </c>
      <c r="P43" s="14">
        <f t="shared" si="2"/>
        <v>1100000</v>
      </c>
      <c r="Q43" s="14"/>
    </row>
    <row r="44" spans="1:17" x14ac:dyDescent="0.3">
      <c r="A44" s="13"/>
    </row>
    <row r="45" spans="1:17" x14ac:dyDescent="0.3">
      <c r="A45" s="13" t="s">
        <v>35</v>
      </c>
      <c r="B45" s="14">
        <f>MAX(B4:B34)</f>
        <v>14030</v>
      </c>
      <c r="C45" s="14">
        <f t="shared" ref="C45:P45" si="3">MAX(C4:C34)</f>
        <v>14.03</v>
      </c>
      <c r="D45" s="14">
        <f t="shared" si="3"/>
        <v>7.32</v>
      </c>
      <c r="E45" s="14">
        <f t="shared" si="3"/>
        <v>7.78</v>
      </c>
      <c r="F45" s="14">
        <f t="shared" si="3"/>
        <v>140</v>
      </c>
      <c r="G45" s="14">
        <f t="shared" si="3"/>
        <v>17</v>
      </c>
      <c r="H45" s="14">
        <f t="shared" si="3"/>
        <v>312</v>
      </c>
      <c r="I45" s="14">
        <f t="shared" si="3"/>
        <v>40</v>
      </c>
      <c r="J45" s="14">
        <f t="shared" si="3"/>
        <v>245</v>
      </c>
      <c r="K45" s="14">
        <f t="shared" si="3"/>
        <v>29</v>
      </c>
      <c r="L45" s="14"/>
      <c r="M45" s="14">
        <f t="shared" si="3"/>
        <v>700</v>
      </c>
      <c r="N45" s="14">
        <f t="shared" si="3"/>
        <v>0.3</v>
      </c>
      <c r="O45" s="14">
        <f t="shared" si="3"/>
        <v>24.56</v>
      </c>
      <c r="P45" s="14">
        <f t="shared" si="3"/>
        <v>1700000</v>
      </c>
      <c r="Q45" s="14"/>
    </row>
  </sheetData>
  <mergeCells count="12">
    <mergeCell ref="C41:P41"/>
    <mergeCell ref="A41:B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Numayadahi</vt:lpstr>
      <vt:lpstr>Salori</vt:lpstr>
      <vt:lpstr>Kodra</vt:lpstr>
      <vt:lpstr>Ponghat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2024-07-29T13:21:15Z</dcterms:modified>
</cp:coreProperties>
</file>