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 tabRatio="818" activeTab="3"/>
  </bookViews>
  <sheets>
    <sheet name="Numayadahi" sheetId="1" r:id="rId1"/>
    <sheet name="Salori" sheetId="2" r:id="rId2"/>
    <sheet name="Kodra" sheetId="7" r:id="rId3"/>
    <sheet name="Ponghat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5" l="1"/>
  <c r="D37" i="7"/>
  <c r="D37" i="2"/>
  <c r="D37" i="1" l="1"/>
  <c r="O43" i="1" l="1"/>
  <c r="N43" i="1"/>
  <c r="M43" i="1"/>
  <c r="L43" i="1"/>
  <c r="J43" i="1"/>
  <c r="I43" i="1"/>
  <c r="H43" i="1"/>
  <c r="G43" i="1"/>
  <c r="F43" i="1"/>
  <c r="E43" i="1"/>
  <c r="D43" i="1"/>
  <c r="O42" i="1"/>
  <c r="N42" i="1"/>
  <c r="M42" i="1"/>
  <c r="L42" i="1"/>
  <c r="J42" i="1"/>
  <c r="I42" i="1"/>
  <c r="H42" i="1"/>
  <c r="G42" i="1"/>
  <c r="F42" i="1"/>
  <c r="E42" i="1"/>
  <c r="D42" i="1"/>
  <c r="O43" i="2"/>
  <c r="N43" i="2"/>
  <c r="M43" i="2"/>
  <c r="L43" i="2"/>
  <c r="J43" i="2"/>
  <c r="I43" i="2"/>
  <c r="H43" i="2"/>
  <c r="G43" i="2"/>
  <c r="F43" i="2"/>
  <c r="E43" i="2"/>
  <c r="D43" i="2"/>
  <c r="O42" i="2"/>
  <c r="N42" i="2"/>
  <c r="M42" i="2"/>
  <c r="L42" i="2"/>
  <c r="J42" i="2"/>
  <c r="I42" i="2"/>
  <c r="H42" i="2"/>
  <c r="G42" i="2"/>
  <c r="F42" i="2"/>
  <c r="E42" i="2"/>
  <c r="D42" i="2"/>
  <c r="O43" i="7"/>
  <c r="N43" i="7"/>
  <c r="M43" i="7"/>
  <c r="L43" i="7"/>
  <c r="J43" i="7"/>
  <c r="I43" i="7"/>
  <c r="H43" i="7"/>
  <c r="G43" i="7"/>
  <c r="F43" i="7"/>
  <c r="E43" i="7"/>
  <c r="D43" i="7"/>
  <c r="O42" i="7"/>
  <c r="N42" i="7"/>
  <c r="M42" i="7"/>
  <c r="L42" i="7"/>
  <c r="J42" i="7"/>
  <c r="I42" i="7"/>
  <c r="H42" i="7"/>
  <c r="G42" i="7"/>
  <c r="F42" i="7"/>
  <c r="E42" i="7"/>
  <c r="D42" i="7"/>
  <c r="O43" i="5"/>
  <c r="N43" i="5"/>
  <c r="M43" i="5"/>
  <c r="L43" i="5"/>
  <c r="O42" i="5"/>
  <c r="N42" i="5"/>
  <c r="M42" i="5"/>
  <c r="L42" i="5"/>
  <c r="D42" i="5"/>
  <c r="E42" i="5"/>
  <c r="F42" i="5"/>
  <c r="G42" i="5"/>
  <c r="H42" i="5"/>
  <c r="I42" i="5"/>
  <c r="J42" i="5"/>
  <c r="D43" i="5"/>
  <c r="E43" i="5"/>
  <c r="F43" i="5"/>
  <c r="G43" i="5"/>
  <c r="H43" i="5"/>
  <c r="I43" i="5"/>
  <c r="J43" i="5"/>
  <c r="C26" i="5" l="1"/>
  <c r="C27" i="5"/>
  <c r="C28" i="5"/>
  <c r="C29" i="5"/>
  <c r="C30" i="5"/>
  <c r="C31" i="5"/>
  <c r="C32" i="5"/>
  <c r="C33" i="5"/>
  <c r="C34" i="5"/>
  <c r="C35" i="5"/>
  <c r="C26" i="7"/>
  <c r="C27" i="7"/>
  <c r="C28" i="7"/>
  <c r="C29" i="7"/>
  <c r="C30" i="7"/>
  <c r="C31" i="7"/>
  <c r="C32" i="7"/>
  <c r="C33" i="7"/>
  <c r="C34" i="7"/>
  <c r="C35" i="7"/>
  <c r="C25" i="2"/>
  <c r="C26" i="2"/>
  <c r="C27" i="2"/>
  <c r="C28" i="2"/>
  <c r="C29" i="2"/>
  <c r="C30" i="2"/>
  <c r="C31" i="2"/>
  <c r="C32" i="2"/>
  <c r="C33" i="2"/>
  <c r="C34" i="2"/>
  <c r="C35" i="2"/>
  <c r="C26" i="1"/>
  <c r="C27" i="1"/>
  <c r="C28" i="1"/>
  <c r="C29" i="1"/>
  <c r="C30" i="1"/>
  <c r="C31" i="1"/>
  <c r="C32" i="1"/>
  <c r="C33" i="1"/>
  <c r="C34" i="1"/>
  <c r="C35" i="1"/>
  <c r="C24" i="2" l="1"/>
  <c r="C23" i="2"/>
  <c r="C25" i="1"/>
  <c r="C24" i="1"/>
  <c r="C23" i="1"/>
  <c r="C25" i="5"/>
  <c r="C24" i="5"/>
  <c r="C23" i="5"/>
  <c r="C25" i="7"/>
  <c r="C24" i="7"/>
  <c r="C23" i="7"/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3" i="1" l="1"/>
  <c r="C42" i="1"/>
  <c r="C43" i="2"/>
  <c r="C42" i="2"/>
  <c r="C43" i="7"/>
  <c r="C42" i="7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2" i="5" l="1"/>
  <c r="C43" i="5"/>
  <c r="N36" i="5" l="1"/>
  <c r="O36" i="5"/>
  <c r="N36" i="7" l="1"/>
  <c r="O36" i="7"/>
  <c r="N36" i="1"/>
  <c r="O36" i="1"/>
  <c r="N36" i="2"/>
  <c r="O36" i="2"/>
  <c r="M36" i="7" l="1"/>
  <c r="L36" i="7"/>
  <c r="J36" i="7"/>
  <c r="I36" i="7"/>
  <c r="H36" i="7"/>
  <c r="G36" i="7"/>
  <c r="F36" i="7"/>
  <c r="E36" i="7"/>
  <c r="D36" i="7"/>
  <c r="C36" i="7" l="1"/>
  <c r="M36" i="5"/>
  <c r="L36" i="5"/>
  <c r="J36" i="5"/>
  <c r="I36" i="5"/>
  <c r="H36" i="5"/>
  <c r="G36" i="5"/>
  <c r="F36" i="5"/>
  <c r="E36" i="5"/>
  <c r="D36" i="5"/>
  <c r="C36" i="5" l="1"/>
  <c r="M36" i="2" l="1"/>
  <c r="L36" i="2"/>
  <c r="J36" i="2"/>
  <c r="I36" i="2"/>
  <c r="H36" i="2"/>
  <c r="G36" i="2"/>
  <c r="F36" i="2"/>
  <c r="E36" i="2"/>
  <c r="D36" i="2"/>
  <c r="C36" i="2" l="1"/>
  <c r="M36" i="1"/>
  <c r="L36" i="1"/>
  <c r="J36" i="1"/>
  <c r="I36" i="1"/>
  <c r="H36" i="1"/>
  <c r="G36" i="1"/>
  <c r="F36" i="1"/>
  <c r="E36" i="1"/>
  <c r="D36" i="1"/>
  <c r="C36" i="1" l="1"/>
</calcChain>
</file>

<file path=xl/sharedStrings.xml><?xml version="1.0" encoding="utf-8"?>
<sst xmlns="http://schemas.openxmlformats.org/spreadsheetml/2006/main" count="241" uniqueCount="37">
  <si>
    <r>
      <rPr>
        <b/>
        <u/>
        <sz val="26"/>
        <color rgb="FF1F3864"/>
        <rFont val="Arial"/>
        <family val="2"/>
      </rPr>
      <t>Numayadahi STP, 50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</si>
  <si>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</si>
  <si>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50 MLD)</t>
  </si>
  <si>
    <t>pH</t>
  </si>
  <si>
    <t>BOD (mg/l)</t>
  </si>
  <si>
    <t>TSS  (mg/l)</t>
  </si>
  <si>
    <t xml:space="preserve">FECAL COLIFORM </t>
  </si>
  <si>
    <t xml:space="preserve">FRC </t>
  </si>
  <si>
    <t>REMARKS</t>
  </si>
  <si>
    <t>M3</t>
  </si>
  <si>
    <t>MLD</t>
  </si>
  <si>
    <t>Inlet pH 
(Design- &lt;9)</t>
  </si>
  <si>
    <t>Final
pH (Design- 6.5 to 9.0)</t>
  </si>
  <si>
    <t>Inlet BOD 
(Design- &lt;250 mg/l)</t>
  </si>
  <si>
    <t>Final
BOD (Design - &lt;20 mg/l)</t>
  </si>
  <si>
    <t>Inlet TSS
 (Design- &lt;500 mg/l)</t>
  </si>
  <si>
    <t>Final TSS (Design  - &lt;30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</si>
  <si>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</si>
  <si>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</si>
  <si>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</si>
  <si>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NA</t>
  </si>
  <si>
    <t>Average</t>
  </si>
  <si>
    <r>
      <rPr>
        <b/>
        <u/>
        <sz val="26"/>
        <color rgb="FF1F3864"/>
        <rFont val="Arial"/>
        <family val="2"/>
      </rPr>
      <t>Salori STP, 29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</si>
  <si>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&lt;30 mg/l)</t>
  </si>
  <si>
    <t>Final TSS (Design  - &lt;50 mg/l)</t>
  </si>
  <si>
    <r>
      <rPr>
        <b/>
        <u/>
        <sz val="26"/>
        <color rgb="FF1F3864"/>
        <rFont val="Arial"/>
        <family val="2"/>
      </rPr>
      <t>Ponghat STP, 10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</si>
  <si>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 20 mg/l)</t>
  </si>
  <si>
    <t>Final TSS (Design  - &lt; 30 mg/l)</t>
  </si>
  <si>
    <r>
      <rPr>
        <b/>
        <u/>
        <sz val="26"/>
        <color rgb="FF1F3864"/>
        <rFont val="Arial"/>
        <family val="2"/>
      </rPr>
      <t>Kodra STP, 25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</si>
  <si>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DEWATERED SLUDGE</t>
  </si>
  <si>
    <t>Outlet Concentration
(&gt;20%)</t>
  </si>
  <si>
    <t>Fecal Coliform
(20,00,000 MPN/gTS)</t>
  </si>
  <si>
    <t>Source:</t>
  </si>
  <si>
    <t>Logbook of Labarotory at Sewage Treament Plant</t>
  </si>
  <si>
    <t xml:space="preserve">  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</si>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</sst>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sz val="10"/>
      <color rgb="FF000000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164" fontId="17" fillId="0" borderId="0" applyFont="0" applyFill="0" applyBorder="0" applyAlignment="0" applyProtection="0"/>
    <xf numFmtId="0" fontId="17" fillId="0" borderId="0">
      <protection locked="0"/>
    </xf>
    <xf numFmtId="0" fontId="16" fillId="0" borderId="0">
      <protection locked="0"/>
    </xf>
  </cellStyleXfs>
  <cellXfs count="11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/>
    </xf>
    <xf numFmtId="0" fontId="0" fillId="0" borderId="11" xfId="0" applyFont="1" applyBorder="1" applyAlignment="1"/>
    <xf numFmtId="15" fontId="10" fillId="0" borderId="19" xfId="0" applyNumberFormat="1" applyFont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/>
    </xf>
    <xf numFmtId="15" fontId="10" fillId="0" borderId="1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/>
    </xf>
    <xf numFmtId="0" fontId="18" fillId="0" borderId="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0" fillId="0" borderId="23" xfId="0" applyFont="1" applyBorder="1" applyAlignment="1"/>
    <xf numFmtId="2" fontId="13" fillId="0" borderId="6" xfId="0" applyNumberFormat="1" applyFont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/>
    </xf>
    <xf numFmtId="2" fontId="15" fillId="0" borderId="26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15" fontId="14" fillId="0" borderId="28" xfId="0" applyNumberFormat="1" applyFont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/>
    </xf>
    <xf numFmtId="15" fontId="10" fillId="0" borderId="16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left" vertical="center" wrapText="1"/>
    </xf>
    <xf numFmtId="15" fontId="14" fillId="0" borderId="26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/>
    <xf numFmtId="0" fontId="19" fillId="0" borderId="0" xfId="0" applyFont="1" applyAlignment="1">
      <alignment vertical="center"/>
    </xf>
    <xf numFmtId="0" fontId="0" fillId="6" borderId="0" xfId="0" applyFont="1" applyFill="1" applyAlignment="1"/>
    <xf numFmtId="0" fontId="0" fillId="0" borderId="0" xfId="0" applyFont="1" applyFill="1" applyAlignment="1"/>
    <xf numFmtId="15" fontId="14" fillId="0" borderId="21" xfId="0" applyNumberFormat="1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left" vertical="center" wrapText="1"/>
    </xf>
    <xf numFmtId="2" fontId="13" fillId="0" borderId="32" xfId="0" applyNumberFormat="1" applyFont="1" applyFill="1" applyBorder="1" applyAlignment="1">
      <alignment horizontal="center" vertical="center"/>
    </xf>
    <xf numFmtId="0" fontId="20" fillId="0" borderId="15" xfId="0" applyFont="1" applyBorder="1" applyAlignment="1"/>
    <xf numFmtId="2" fontId="13" fillId="0" borderId="6" xfId="0" applyNumberFormat="1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left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1" fillId="11" borderId="34" xfId="0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/>
    <xf numFmtId="0" fontId="8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9" fillId="8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2" fillId="2" borderId="19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6" fillId="3" borderId="30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8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9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2" fillId="2" borderId="26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5" borderId="9" xfId="0" applyFont="1" applyFill="1" applyBorder="1"/>
    <xf numFmtId="0" fontId="6" fillId="10" borderId="17" xfId="0" applyFont="1" applyFill="1" applyBorder="1" applyAlignment="1">
      <alignment horizontal="center" vertical="center" wrapText="1"/>
    </xf>
    <xf numFmtId="0" fontId="5" fillId="0" borderId="33" xfId="0" applyFont="1" applyBorder="1"/>
    <xf numFmtId="0" fontId="5" fillId="0" borderId="36" xfId="0" applyFont="1" applyBorder="1"/>
    <xf numFmtId="0" fontId="5" fillId="0" borderId="31" xfId="0" applyFont="1" applyBorder="1"/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1862667</xdr:colOff>
      <xdr:row>1</xdr:row>
      <xdr:rowOff>201083</xdr:rowOff>
    </xdr:from>
    <xdr:ext cx="1190625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73317" y="401108"/>
          <a:ext cx="119062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1348740</xdr:colOff>
      <xdr:row>1</xdr:row>
      <xdr:rowOff>141174</xdr:rowOff>
    </xdr:from>
    <xdr:to>
      <xdr:col>15</xdr:col>
      <xdr:colOff>3360420</xdr:colOff>
      <xdr:row>1</xdr:row>
      <xdr:rowOff>771525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9390" y="341199"/>
          <a:ext cx="2011680" cy="63035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5097369" y="620357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AB42D5C9-D919-43C6-B839-FD721C291B3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4DB9826D-04BD-4FDB-8437-C53AF83FFEF4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2806A9E-D501-4515-A266-5C1D26DCE02D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83EBF068-56CA-4D8E-85C9-4701EB151F29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D02E654A-3D04-4044-86DE-A3E06182CDA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BF8F9D78-3411-4F95-A362-B087121AD74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99E7E96-F568-4D82-8532-BA1761D518C7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580EBB22-C0A8-46FC-8C60-4B3A5496BA68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52022B36-19FD-4BD1-9CEC-6C00B9839D39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251A2E-EF71-4FD3-B27A-A734B939627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64BD8B13-0D25-4732-88D3-E546F6586FCD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18610CBA-3438-4311-AFC9-F9D6F70FF427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C528761-5BBA-45E3-98FD-AEADD1F8149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91154DAF-3069-4192-8A5C-79F1FDAD91EA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D7BA96AE-70D0-4D31-B410-B37307395099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694C621-D882-4623-A91B-1D08F7A2DAC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4CCF19D9-F6B0-41E3-BCF6-CABB0E615CFC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3C8EF57-C8F5-4E15-BA4F-164D2E8134B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8819319A-E2F5-4C8C-A14B-969D798C5E8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E311A866-A48F-49EC-BC26-ED7A6C1AA45B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1D74B07B-A6CD-476F-9ADC-58C13584D31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514D2DE4-E894-402E-A792-6DC7F85FA257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58718F1-0031-44C5-98FF-26148935B2B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59C5AFB9-0D7E-4E41-829F-8C9C88B97A4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F07D0370-9A95-4D3B-A6D4-6339CAA73857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FFA1297C-A677-47B6-A494-18D60B12D51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79DE04DA-D557-479F-9B65-097EAB7BC5F7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8CDB5BC2-236A-44F6-9A8B-7A3005E708A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6549C7B0-D94E-4681-8892-9FC2AE0ED9F2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A9755EA0-E414-426D-8481-8ACC251C439B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7C24B240-44BC-433A-93E2-79C5C6C7661B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3BDA0D2-DA5E-4C7B-9B09-121CF9DE0C38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E570FD0-D2DD-44D0-9C12-77DA385B232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3E4C0E4-C347-43AF-95DD-E6B251469919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4087C4E5-1D63-4EE0-97FE-F126A37E8EC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AF91B46-457A-46DF-B549-2694247403F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8DD6CDAD-6C2E-4C8D-B60E-FCDB4078A64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A3C51393-6F5F-41B9-9A22-4F7F887AF9A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2F3991-5FFF-4FC7-B4B1-AB5A895754C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6F0B784-8B0B-477C-B24C-13708F60A8E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9C35A175-7934-427D-BF23-9A9C257249B1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47754F81-1D46-493F-91E5-C96D2B847D36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68FF708C-5E24-4486-AED0-4034A47DF23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96A5AC44-07DD-4C60-ACAA-B31896F4CB8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79FFF9C5-1F43-4B0B-81C5-941C5DE31F0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D8FF3C5-006B-4CF2-A79D-44934C10A216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A20355B7-0800-4C0B-9ACB-BCA360C0B644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E9EFAD74-08C2-4FC3-94ED-AAB103D9ED26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F3A539DB-560E-4276-8034-26A886813724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51F9353D-732D-429B-AEEF-1743E9D12124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301E6880-284F-49B3-BB80-EA155CD5F6D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38D8C35D-F14C-42EE-85F7-AE7D5D145479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633C8BD-77F9-42EB-ACC6-99FCD93F30D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B72859F5-86A7-4B75-8604-1081E6A6FDC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1426C257-A8CE-483D-AE55-6969E8F9A43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4719EF-AD62-451C-BD54-912DED48691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B921AF01-636A-4150-867F-197F634D935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FD2B2FA2-3A17-4B38-ADFB-07E0C6741CAD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1D59DA02-2FCD-4C1E-89A4-A3E99F999EB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BA35A2DA-3E80-4452-B701-1F55B4FD74A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855927CA-12C8-4F14-8EFE-B79680AF922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FB4D8E01-2D2F-4E35-958B-7D6708C1C21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670A7A5C-32E0-4997-BB44-69BA051EB875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F2E0251-6471-43C7-A226-E16E4D6B7B5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211B3F78-A531-40E4-B703-4C840BA1B85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2E9E696F-2575-474F-A2B1-599AFDAD5749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35713F7C-46C4-40FC-A0A8-AB15DDB4D94B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B89A80EA-CA15-41EF-B479-A79B58E956AB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9877AFDF-8F35-4D7A-B8A4-1726FEAF6C18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3BF2DE99-4461-4360-BB43-DE9B2A67861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DC6D1D6A-F3E8-4CFE-801C-CD8868C3A9F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EC9786C-9481-4EED-BB4C-77D12470B3EA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A5EF610-286A-4255-9D44-5C5D429ED99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483898C3-A662-497A-8644-813DB12810A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8B8949F-B7B5-41CB-95A5-9CCEC0526572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8A91CB53-F1AD-4096-AC30-01390C21B262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AE776CD0-FF5F-46A4-83B7-146FBDABEB08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9244ECED-C27C-4D63-8D46-5BD82604BCD7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5916E8D8-096A-4A11-926B-DD8A156BA92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D832CB66-662A-4E1E-ACAD-2C38DF28AF3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6FFBABAE-83BF-4AAF-B9D1-EE59B516E347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814C70C3-403D-4B57-98CB-08CF626D36D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C2C104A5-C513-4B5A-962E-6EACD889684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EDAB312E-966E-4556-B71A-5249D84679B5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FBBA9662-A9EC-4842-AFA8-EBFD05B95849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DD529EDD-B985-42E3-B0B8-B51C89ED3C62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E29437F-551C-4C72-A682-C1AB4B8D9CD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230A75E-5612-4974-9ABF-BBA602F4C1C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80FE43AA-F0D1-488D-AFAD-3C0B6421DDF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7285E3BD-68BC-487F-BACE-535F1229CC0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AFCB6514-0D67-4E72-9714-390E05A7CA7A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5C43E9C4-5CF8-4A05-ABED-6A559DDB39F4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6712B119-D049-4ADC-A527-17C078BE422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29E0C38C-DF75-412A-B553-D4C9693FE1C9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C9DB3E6-9B49-41FE-BC56-F90C8CCD694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BBAE5C58-2C16-487B-9C3E-1AD039356162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D9278E75-703B-40E1-B758-0668CF8AE99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B73A134-BFD3-40F8-BA9E-97B09298952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BDB14058-E9BE-4405-BA55-FF997ABFA1A9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82CB4478-3727-4F19-8EA8-9C2635512844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72A614ED-37C8-4588-89BC-7824D9C77507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673B5A64-7DE5-4BB9-BF44-6D759AE2787C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002489F-F8AC-4871-A37C-454317AE0D6A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CD81CB23-5F7A-4D55-8FF4-90ACCA25990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BEDD4F3-C671-4822-9351-6ED3F7E3393B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863F73F3-162B-4A09-9876-E6C1981855C1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7C62588E-05BC-4019-9E10-3556702FED8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6F4F7082-C9F4-401A-9B73-1EED65DBDE84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63A3EBB-93DC-4968-8392-05BA0A6AABF1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FED42AF8-5E34-48D6-B23D-5BC19508262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E55DAD-24F1-4FE9-862B-E7E1C047D603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DAADF7A0-A165-4AA0-B066-C560E82DCC39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EE83C60-1A8D-4E83-94AC-B6CC5D6A765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632EDC3-03D8-446A-BC7D-8671D110946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8D23D6B-4B0E-4506-97C8-C0E3E1A5196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8BDC306E-4DF7-4BDE-BFA2-23B78C667DC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236F45DD-F6E2-4982-A02F-7331B2BB867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FF1190C7-CFD2-4DF1-BC24-D991A80BE56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E5EFFE93-6377-451D-A612-977E452CC2B9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C04BE2A1-1C9B-449B-909D-9A53CDBE8375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E741E683-4B88-4588-8E2D-07601E1A2125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21BBCF26-05C3-40F2-8592-33D4C86A2625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5EEEB21D-0CE1-4472-A4A3-9E8881E6161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B97E1D22-9A48-4470-A8FE-3F1EA5C16128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47B18C24-ED03-4BFC-9A2A-1545AA5A524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7317BFE8-8536-4562-8422-200C8766E87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155F5723-DF21-4FD8-820A-4E528EF252E8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2AEBAD4-58F9-4B36-986A-65466A97F696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71DB786B-613E-42B5-8B40-275508C46101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674FA36-3111-4E8C-A45E-31F78144486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7E1C3D52-73FE-487E-84B4-EB1E13C8901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B93C4C07-6EEA-47A6-B939-381E1CB2FA7C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68CD5B4C-105A-44F6-BA06-85FD082B710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9E402FEC-778A-4822-A59B-07A92A054435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10B35E4A-D55B-427A-A3E7-467C421F0AFC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BB1D6A9A-84B3-4C4A-9ED3-FA78FB0ED93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B794AE5-D940-46E9-A91C-AE50F7F40C4D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4A313FC7-4994-40C3-9166-0A83391C974B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2981F811-F06E-4442-B40A-AE207E16A9B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272975</xdr:colOff>
      <xdr:row>1</xdr:row>
      <xdr:rowOff>85145</xdr:rowOff>
    </xdr:from>
    <xdr:to>
      <xdr:col>15</xdr:col>
      <xdr:colOff>2284655</xdr:colOff>
      <xdr:row>1</xdr:row>
      <xdr:rowOff>725021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0975" y="286851"/>
          <a:ext cx="2011680" cy="639876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6C7A7C8-5BF3-45E8-9C9C-8945AE7996B6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5B639E2D-EFB2-4CDD-9E0A-1EE09DD1DE64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6F7C905-A80E-4D6D-9CE8-FE579E1BD140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F9D7970-D58F-4F75-9801-C9C1A600D944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A7806FB5-ACE7-4774-BEC4-8AF94B5D16AA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74D93BEC-E17E-4109-A3AF-B4CBB364ACBC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9381D3C2-C423-4C52-8D16-A49560D65C60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D77190D3-6D25-41BF-AC17-F248DA64F5A9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16B5D23D-9E2E-4887-A993-064FD2CDF91B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257F1E63-ED89-4046-BE33-B1065BE8F79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33B477A-1AFA-43DE-B9D8-9327D9DC54C1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B51CE29E-8895-4F94-9844-93609019C084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355D508B-C274-4585-87B0-CDFD55FD50D5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31147200-E7E2-4F0E-AFB5-9C3972AD4A99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456FC12B-2F3F-431A-822A-64025B52CB7E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F4664E7-9BD3-43FD-B616-861AEE5019C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5B565358-5388-4014-930F-3067EACEFB54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9473D96C-EB3A-4F95-AAEB-914F8281EF2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D3C8BE1-42FF-448F-829B-8D0DEC3CBDBA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4205552-AB5D-40A8-89D8-29672D6499D4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6AD7B7CF-F33D-4B8D-8094-D185D3A64000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DB43B7E1-7B48-476D-A7DC-D5C6A2FA49F5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7B9A83A-B84B-47D8-AE38-1DBA4B249CE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C427BB4-9D25-494D-89DD-D73D0DAE64B4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B6C38AA3-D051-4543-9FB6-379AB6480170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259CD133-0BA1-47C8-A8BD-229E8BE62C53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677D7334-2151-47B0-B8FF-5253358ED2EC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FA8C2325-EA89-47B0-B978-03157519CB3F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576F5D63-3F8B-4B1E-8FD8-62AD6F895A36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E33F14AD-7136-4D9E-AB2F-A2249873FE38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F7B5DD9-BED7-4BB9-ADBA-603A13476AFA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4D0E4647-2B0A-4013-B26B-84A3EE28A6E3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DFAACEC7-CF63-4628-9BD9-C6B30176CD8A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51396EC4-C227-4316-A23E-D489F55559AF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7F097499-9740-4D00-B206-B080C1BF5A39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35AA0034-10F8-4358-8ECA-160BAA68E15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26B7D29-B6FE-4536-8C3A-BC05087650B5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8AD71E25-E9FE-42E0-AE05-D246A180C2B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84DDE69-093F-4033-8A54-EDE0378847E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EC94369-6BB1-43AD-A42D-095556E1B76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9A8F6DE4-62B4-4B3E-8C6C-4BBA9AF66BF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529C332C-4039-412F-96CE-F19289044609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EECA7FB-75C1-4919-B6CA-907707644A9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DCDB5383-8D32-4C73-8E41-4B25F43457F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547F4EF5-D794-4B74-874E-77E2A12FFFE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76DE815A-6F5E-4596-8009-26FB4279E6E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20CDE201-CD9D-4165-8FF4-155F4457FCB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95F99288-8D87-4096-BBB3-1541F40B02D5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597F7B9B-FCAF-41AE-B128-52039431148E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F47303D-F4D3-4E84-8430-59CE0D68CD6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A7DACA4-07FE-4A9A-A4CE-31D0427E28C5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61A9708-9183-49AC-8836-12E4B0B34AEB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5A5C697-6448-4C9E-90F3-18DC0671DEF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8DBE89EC-9509-4805-AC71-EE4995C8B7E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276205A-19C0-46EB-AEE8-4349F0569B4E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8FBEE80-9048-4E8E-81E6-6FAFF4DD807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F08E9A79-893D-4634-B574-4D1CDED5F19D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C4D04EC-20A3-4F28-ABB4-53705B17DC3D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E677B288-C445-43BF-8146-502BB8C9BA3E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77FA3681-0307-4F4A-BD33-E76568BFE72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5C77768-443A-4978-A9B5-79F3EB3A5E0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2E1ECB09-E905-4101-88F0-4AECE2098445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E8EB0E96-C3C8-4BEA-93BE-38F415AC741E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D9514934-BD9A-4FD7-9524-C5819A86DE9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D3D43E3A-9DB8-4B44-9501-D212427D17F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AA82BADB-CE8E-449F-8E3B-358CB72A02AB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3563055-609D-4AAD-B4D4-9E9262AADE3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E06CEC67-5ACC-419C-8551-69145AC1250B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15820684-B3B0-45DA-BE9D-3B1824C9DD2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2251BAD6-AD36-47A3-97E5-4493AF0FFC0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5760F58B-2E9B-47DA-B4FC-ABBA14B77993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D4CA42C-F041-497A-8BC7-B358119F358B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E956E3-9816-4EF6-9811-F2497F0C7969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A217854C-2A36-47F7-A644-6E8B8D375960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0F8C296-30E4-4E07-A960-494F365CA16F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B0C5857-13C2-43C1-A5B5-3E5B534C76D0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A18CF564-5ED3-4D3C-8109-E1B53824BE5D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DC10725-DB0F-42BC-81A6-105DDE82765F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2EC0EB67-3CE3-40B5-92FF-967BDAF50E79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98E9F360-B609-4D0C-9563-88347536BFC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6139518F-C4B6-441B-AE31-8D2F10564F2D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2822CEB-AF66-495A-BDD4-551ABBDCADAF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CD34B2D-E2BC-4F43-BFAF-2AFC1F13A580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7F8BB4-848B-4E98-8E53-D9E7A4B20209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DB32D375-1984-4AD1-8189-DFB49C53CB8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57755E5F-60C0-4C13-8394-11EEC4C7FD6E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CB03B6AC-0427-4C20-A9E0-0425F79F05F3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1419B4DF-C01B-48C8-A7C6-96BFC5BD071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9F65947B-2BFD-453B-A10F-28A91B5A40AB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39231405-C9D4-4B77-AFF3-F9E75F62BEF3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75A31C4E-CBF6-4F48-8F5C-4DC1D72378B8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CA65F217-9A30-43ED-B488-54FF26B5C78E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F0526BA6-14EA-4B6B-9DC9-466C94F37166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403B7F1-C924-4080-A7E1-98B3F165ACA2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4953431-C991-4964-BDB0-25DDE536A615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7B571864-0FAB-4DF7-83E4-B3CE2F12A631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67298D22-19CB-46C2-8742-DC57B3B5F29A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819B25CD-CF78-450B-9420-EA061BA78DD1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72DC89DB-0B57-4958-B942-F529A9E2B5D0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D67B5EEE-C136-4CA5-BDD2-97B0AF1C0DE5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6C41F9F-7960-4238-ABBD-286859089FEB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9F77D923-1B08-4EC1-A611-07E4F200FE01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C031760F-E85A-47F1-A619-E8CEE98B67EA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4F57F92D-451E-40EF-90DD-D2CC965E6929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7047</xdr:colOff>
      <xdr:row>1</xdr:row>
      <xdr:rowOff>48996</xdr:rowOff>
    </xdr:from>
    <xdr:to>
      <xdr:col>15</xdr:col>
      <xdr:colOff>2018727</xdr:colOff>
      <xdr:row>1</xdr:row>
      <xdr:rowOff>684937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6724" y="253835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A5380A18-D9E2-403D-89DF-42ED02794104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322636C7-830D-4A19-9C91-BB3281CD00E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1BD28AF9-7997-4060-A51F-3ACA7E107B4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4AFF211-B26C-4FC1-8DB7-825BF8ED9134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D07187F-0BF3-4774-80EE-5BC2E31578B2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B4C4FC99-D0B6-4274-95D0-E841C8D8305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789C1AC-3866-4188-BFF6-B954D8BC8BF9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2A0AB41-7B3F-42A7-A6A4-5559468C4154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DCA9939-D1EE-41B3-A51A-B564FF239BC4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CA9AFA77-FCC4-411C-8955-FCED1066C2E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6CC0D3DD-6915-4C42-95A4-FA9EB87BC38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300F72D-7AD8-4E25-BAFE-F3EB1EF6393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7B55D057-0140-42C1-A8FA-1755B9095FB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4C41C81-0C50-430A-A3D3-2334087BD755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A44BB368-7F47-4FB6-91E8-E308D9E44630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F70F69E-3DBA-40A2-B974-F0F152D3F715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89B76C9-52C1-4FED-B0F5-B9F260AB57EA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3886AEFC-493F-4905-9078-D6F127E483C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2665029A-9DE0-4D35-9603-54E9E20763CA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DC210F05-FE38-45EF-BF25-CC043A7B4E0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E09A1FA-C2DB-4136-B43D-718D86D5D9F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CD0C8BE2-45BD-430E-A28E-930B8BBEB40B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C17455E-AA3B-46C2-9C57-982FB6E54B4E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6449D4E-290B-4C7F-BC24-05A81326300D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6B9B4C83-18B6-4247-BB51-C900FBB10933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64803BFA-6619-4827-931A-2CF17CB38C25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B6D1A0F0-8485-44C4-A36A-FFF7A941AB0D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5787FCDC-C53A-498B-A9AD-EC45ADB12988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343AF0F-9A9F-4ACA-9CC6-54D199EAA88C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DEC71AF-D930-46AA-9BAD-CC8378601CB6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3EEB9678-4ADE-4FF7-8194-9B0EA696DEEA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E16EC82B-8EB5-4E9C-AFD6-2F114A1BB99F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7ADFA6F-B6B8-4BB7-B9CC-D4BEE1626C91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2BC8F183-46AE-41A3-8E96-6AFEE8090D48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574BB96F-5809-4494-B89C-04AF08A1439D}"/>
            </a:ext>
          </a:extLst>
        </xdr:cNvPr>
        <xdr:cNvSpPr txBox="1"/>
      </xdr:nvSpPr>
      <xdr:spPr>
        <a:xfrm>
          <a:off x="5078095" y="6278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4182EAB-AA28-433B-82D5-4CD91416C9A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3F5311C-F8DB-4961-9162-3504EFA1549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E4F6420D-50A5-4FAC-A3D8-84279C73539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BFD3534-F8B9-40A2-83AB-3A69DC35F4F4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486438C4-8EA4-410F-9875-B8897347E2CC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DD6EDE7F-AA07-4FC4-9492-881F3E53C2A1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D2100977-FB53-4546-BD4E-F45A36F4439C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9996680D-C721-4CDB-95CF-F212245AC3E3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1761727-C696-4A43-8EEB-3DB9E3CDB98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EBAACA4-E921-486B-A8FF-5AD6CB18F80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3AD13F3D-C2D8-4617-BE62-20E5585530DD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552B6797-9C52-4F25-BBAC-74363FB13A78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2B277D79-9CA0-41BD-BA18-5B917B2DF94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DD6CA283-BC89-45A3-862B-069AA546CADD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49A7216C-CB0D-4B87-BF76-2D2D78A54D3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456E0E6-3C81-4B40-893B-F75013D16480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87C2000B-C72F-45D6-91B8-84DEA1166BE3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10EBA01D-D109-424D-ACA1-37A59B62D486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A28A46DF-0699-4655-999A-B685B779DAED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4BAEE22E-4070-41A4-9FA9-0900A4A59DC4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E7CF4691-6E9C-433C-BC9F-8B1C1AAC324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70397CF-F1F3-43BE-B4D3-5F1FA7E37DC2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52A974BB-D62B-4C3E-B3B4-5E90492269D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17E3113B-33C4-4070-AE2A-FAB10F65D1C3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8ECD0C79-D68A-4CC5-BED1-68185BF9170B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D08E7D24-03E3-41C0-B49E-DFBA56E73327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42A9E83-39F0-4885-B8FB-50524CAF47FB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2D3B046A-32C1-4FBF-936F-E1E4296BC076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C1E18B03-7E9D-4149-A8CF-9A09B15C6724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2AB49949-CD20-4A00-97CE-D730E68A988F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E3235D7-ABCF-420D-BB9F-79BF77C5722B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AA1BACDF-300D-4999-A3D7-CA2EFC69A9EE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5D04DFD1-09A5-4E0D-AED7-E1C6EF4ED62B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BBC3BBA-55A8-4974-9AA7-1DAF3197FD9A}"/>
            </a:ext>
          </a:extLst>
        </xdr:cNvPr>
        <xdr:cNvSpPr txBox="1"/>
      </xdr:nvSpPr>
      <xdr:spPr>
        <a:xfrm>
          <a:off x="5078095" y="64693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47765</xdr:colOff>
      <xdr:row>1</xdr:row>
      <xdr:rowOff>83094</xdr:rowOff>
    </xdr:from>
    <xdr:to>
      <xdr:col>15</xdr:col>
      <xdr:colOff>2059445</xdr:colOff>
      <xdr:row>1</xdr:row>
      <xdr:rowOff>719035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728" y="280564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3484651D-C317-4B38-A8F4-39FC7FF6165A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79EEE2D-EE38-4DD8-B659-3A772B6C9DC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4A73B852-046E-4371-8F95-9E7890280E7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BB1C89A4-07E2-4657-BF0C-B7872F7A38F6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D03BC6C-877C-425C-A2D1-EE597B4A0EE1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1CA6F951-526F-4407-ADDC-81E4018BF8D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AD05E297-27CB-4220-BB32-CB76AF33D58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C04E940E-37F7-462F-A59F-F1AEB02639F7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320C1904-967B-4D60-BB89-08327FF8679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D9CE1F3-A069-45D3-8417-E0CE1ED977FA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B4E70948-EFE0-4718-8279-ABAC0A02BCC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CBE9A0AE-03E0-4A75-B42E-5A049E809CB4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2BE583A6-091B-4179-85D0-26417F28052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21569FB-CECC-4A5C-A887-97FF3143E4E6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D01F9FEB-AE6D-4ADF-9349-646D3088110B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31BCB25-0561-40AA-8DF5-F5E6383ECC3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2E47BF8D-A337-4D3F-8AEA-980EBFE9FFB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3662A58B-C48E-4A73-A460-CF1B55D1E2DB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454A3E30-FF09-4019-B877-967993256B1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C527AD6B-91E0-4BA6-B19B-ABD03A9A0C21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CF8820B-C267-4D04-A68D-700B61CE10B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73FFA99B-120E-4086-B9DC-E9FCB1FF97CE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6EA97F10-5244-4BD4-ACFF-28500BEFDD37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F6CB87D6-3559-4A1D-B3AD-3D97F627F24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74ED8633-5E95-4CCF-B2D1-34CFC32BD95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0251C50-AF36-4FF2-A127-E64908A3D19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57841AFE-8AB7-4556-9848-616704393FF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2EFE9A51-46ED-4B2E-80B2-342BAE96967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D50136-4C85-4930-AE2A-EE4E0B36D42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A727EE1-DD29-4679-B5A0-875BE36C7D08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72420682-3ABB-4B42-B8A0-246E488A9948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BB276597-132D-4A09-A00E-AF8D44743F5C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5D30AF0-8BB7-4450-B97E-F205B7AD893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BEE8EFA-8708-414B-A8C5-DEAE47E0AEDB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AF36D43B-142B-4E1D-9DC4-CC20EB4BA22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D5CC6508-B7AA-443D-8089-4B06090E1C4D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DA0D62D-8C68-4F4E-B66E-22C2A15BDE71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C801EF23-81AC-4EAA-9141-312E501657EF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F735E3DE-164C-4324-8C1E-8C42E268DEBA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5BD7F1F-2F0D-4C1A-863C-B344F7D9555E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E6543FB8-9F36-429F-8B54-29572256AF68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5A80641D-83C1-43F8-8114-DBA1ACDEF75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45F24BCA-E4E4-4A32-AD1D-7FD97A2FE894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5C48EC88-9060-4D81-9259-110D6EF92484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9876769E-2FC7-4D5F-89C6-1D6BB8A1090F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FB6F1C6D-530B-404E-A976-19D66FD9C42F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3D9E7862-41E9-4627-AFD6-DD0AA92EEA71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D6ACB1BF-D66A-40D8-8375-6CAD8256BD1B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D3C9DF2A-7942-495E-8511-858BB33138D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FA977FAA-0EC1-4CEB-9061-7C08D2906392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9AF2847F-89DD-4F4A-AC88-DC5A4BFB374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9E3DBDDB-2B05-46E6-AE7F-C9C5E792AB4D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843089B3-2C1E-4182-9191-50884D5EA39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390BC749-6594-4F7C-8880-B32FD7B3982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80EE53A-CE28-43A3-92FF-E20ED630C318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E5ECFD16-CC32-49F5-A715-EB7DE4E8FC92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73881025-139E-4D80-BDC4-EDF6A0E859C8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D3CBDFB-DE1E-415B-9920-76320334D91D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84CDD88-5A84-44C8-BB53-3216B5F1E42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67100CDC-ECB0-4C9E-80F2-03ECCC92EE06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CF708FA0-8EB9-45EA-AC3E-D9F5E596880B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6FB44BEA-E82B-43E3-BE71-F52688927CAE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F3E67869-CD63-4550-BE81-41C952BACC51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F6203EF6-328A-49AA-A540-1DAA05A2FD82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35DE5672-C908-40D4-A753-CC8DCF02AD16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79A9B7F-425F-4493-9834-059023BB7C5B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93D6994D-D7F5-4273-9050-DBF26BEEB1A1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132EA70D-3B63-462D-8BF3-D0E61B00C60B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A969A83-0D6C-4746-9C32-912C4779AEDA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topLeftCell="A21" zoomScale="85" zoomScaleNormal="85" workbookViewId="0">
      <selection activeCell="R21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4.33203125" style="1" customWidth="1"/>
    <col min="15" max="15" width="12.6640625" style="1" bestFit="1" customWidth="1"/>
    <col min="16" max="16" width="51.33203125" style="1" customWidth="1"/>
    <col min="17" max="16384" width="9.109375" style="1"/>
  </cols>
  <sheetData>
    <row r="1" spans="1:44" ht="15" thickBot="1" x14ac:dyDescent="0.35"/>
    <row r="2" spans="1:44" ht="69.75" customHeight="1" x14ac:dyDescent="0.3">
      <c r="A2" s="2"/>
      <c r="B2" s="94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96" t="s">
        <v>1</v>
      </c>
      <c r="C3" s="98" t="s">
        <v>2</v>
      </c>
      <c r="D3" s="99"/>
      <c r="E3" s="100" t="s">
        <v>3</v>
      </c>
      <c r="F3" s="100"/>
      <c r="G3" s="101" t="s">
        <v>4</v>
      </c>
      <c r="H3" s="102"/>
      <c r="I3" s="103" t="s">
        <v>5</v>
      </c>
      <c r="J3" s="102"/>
      <c r="K3" s="104" t="s">
        <v>6</v>
      </c>
      <c r="L3" s="102"/>
      <c r="M3" s="36" t="s">
        <v>7</v>
      </c>
      <c r="N3" s="104" t="s">
        <v>29</v>
      </c>
      <c r="O3" s="104"/>
      <c r="P3" s="105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97"/>
      <c r="C4" s="31" t="s">
        <v>9</v>
      </c>
      <c r="D4" s="31" t="s">
        <v>10</v>
      </c>
      <c r="E4" s="10" t="s">
        <v>11</v>
      </c>
      <c r="F4" s="10" t="s">
        <v>12</v>
      </c>
      <c r="G4" s="11" t="s">
        <v>13</v>
      </c>
      <c r="H4" s="11" t="s">
        <v>14</v>
      </c>
      <c r="I4" s="12" t="s">
        <v>15</v>
      </c>
      <c r="J4" s="12" t="s">
        <v>16</v>
      </c>
      <c r="K4" s="13" t="s">
        <v>17</v>
      </c>
      <c r="L4" s="13" t="s">
        <v>18</v>
      </c>
      <c r="M4" s="13" t="s">
        <v>19</v>
      </c>
      <c r="N4" s="13" t="s">
        <v>30</v>
      </c>
      <c r="O4" s="13" t="s">
        <v>31</v>
      </c>
      <c r="P4" s="10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" customHeight="1" x14ac:dyDescent="0.3">
      <c r="B5" s="8">
        <v>44256</v>
      </c>
      <c r="C5" s="4">
        <f>D5*1000</f>
        <v>55870</v>
      </c>
      <c r="D5" s="41">
        <v>55.87</v>
      </c>
      <c r="E5" s="51">
        <v>7.32</v>
      </c>
      <c r="F5" s="41">
        <v>7.88</v>
      </c>
      <c r="G5" s="41">
        <v>150</v>
      </c>
      <c r="H5" s="41">
        <v>17</v>
      </c>
      <c r="I5" s="41">
        <v>270</v>
      </c>
      <c r="J5" s="41">
        <v>22</v>
      </c>
      <c r="K5" s="4" t="s">
        <v>20</v>
      </c>
      <c r="L5" s="52">
        <v>800</v>
      </c>
      <c r="M5" s="53">
        <v>0.4</v>
      </c>
      <c r="N5" s="54">
        <v>22.7</v>
      </c>
      <c r="O5" s="54">
        <v>1700000</v>
      </c>
      <c r="P5" s="60"/>
    </row>
    <row r="6" spans="1:44" ht="15" customHeight="1" x14ac:dyDescent="0.3">
      <c r="B6" s="16">
        <v>44257</v>
      </c>
      <c r="C6" s="5">
        <f t="shared" ref="C6:C35" si="0">D6*1000</f>
        <v>54370</v>
      </c>
      <c r="D6" s="21">
        <v>54.37</v>
      </c>
      <c r="E6" s="18">
        <v>7.24</v>
      </c>
      <c r="F6" s="21">
        <v>7.82</v>
      </c>
      <c r="G6" s="21">
        <v>130</v>
      </c>
      <c r="H6" s="21">
        <v>19</v>
      </c>
      <c r="I6" s="21">
        <v>260</v>
      </c>
      <c r="J6" s="21">
        <v>24</v>
      </c>
      <c r="K6" s="5" t="s">
        <v>20</v>
      </c>
      <c r="L6" s="25">
        <v>500</v>
      </c>
      <c r="M6" s="23">
        <v>0.6</v>
      </c>
      <c r="N6" s="24">
        <v>21.54</v>
      </c>
      <c r="O6" s="24">
        <v>1400000</v>
      </c>
      <c r="P6" s="43"/>
    </row>
    <row r="7" spans="1:44" ht="15" customHeight="1" x14ac:dyDescent="0.3">
      <c r="B7" s="16">
        <v>44258</v>
      </c>
      <c r="C7" s="5">
        <f t="shared" si="0"/>
        <v>51840</v>
      </c>
      <c r="D7" s="21">
        <v>51.84</v>
      </c>
      <c r="E7" s="21">
        <v>7.2</v>
      </c>
      <c r="F7" s="21">
        <v>7.63</v>
      </c>
      <c r="G7" s="21">
        <v>140</v>
      </c>
      <c r="H7" s="21">
        <v>14</v>
      </c>
      <c r="I7" s="21">
        <v>256</v>
      </c>
      <c r="J7" s="21">
        <v>26</v>
      </c>
      <c r="K7" s="5" t="s">
        <v>20</v>
      </c>
      <c r="L7" s="25">
        <v>600</v>
      </c>
      <c r="M7" s="23">
        <v>0.4</v>
      </c>
      <c r="N7" s="24">
        <v>26.93</v>
      </c>
      <c r="O7" s="24">
        <v>1200000</v>
      </c>
      <c r="P7" s="43"/>
    </row>
    <row r="8" spans="1:44" ht="15" customHeight="1" x14ac:dyDescent="0.3">
      <c r="B8" s="16">
        <v>44259</v>
      </c>
      <c r="C8" s="5">
        <f t="shared" si="0"/>
        <v>62950</v>
      </c>
      <c r="D8" s="21">
        <v>62.95</v>
      </c>
      <c r="E8" s="18">
        <v>7.39</v>
      </c>
      <c r="F8" s="21">
        <v>7.84</v>
      </c>
      <c r="G8" s="21">
        <v>135</v>
      </c>
      <c r="H8" s="21">
        <v>12</v>
      </c>
      <c r="I8" s="21">
        <v>218</v>
      </c>
      <c r="J8" s="21">
        <v>20</v>
      </c>
      <c r="K8" s="5" t="s">
        <v>20</v>
      </c>
      <c r="L8" s="25">
        <v>500</v>
      </c>
      <c r="M8" s="23">
        <v>0.5</v>
      </c>
      <c r="N8" s="24">
        <v>22.17</v>
      </c>
      <c r="O8" s="24">
        <v>1400000</v>
      </c>
      <c r="P8" s="43"/>
      <c r="R8" s="19"/>
    </row>
    <row r="9" spans="1:44" ht="15" customHeight="1" x14ac:dyDescent="0.3">
      <c r="B9" s="16">
        <v>44260</v>
      </c>
      <c r="C9" s="5">
        <f t="shared" si="0"/>
        <v>64160</v>
      </c>
      <c r="D9" s="21">
        <v>64.16</v>
      </c>
      <c r="E9" s="18">
        <v>7.18</v>
      </c>
      <c r="F9" s="21">
        <v>7.67</v>
      </c>
      <c r="G9" s="21">
        <v>145</v>
      </c>
      <c r="H9" s="21">
        <v>14</v>
      </c>
      <c r="I9" s="21">
        <v>240</v>
      </c>
      <c r="J9" s="21">
        <v>24</v>
      </c>
      <c r="K9" s="5" t="s">
        <v>20</v>
      </c>
      <c r="L9" s="25">
        <v>400</v>
      </c>
      <c r="M9" s="23">
        <v>0.6</v>
      </c>
      <c r="N9" s="24">
        <v>24.04</v>
      </c>
      <c r="O9" s="24">
        <v>1300000</v>
      </c>
      <c r="P9" s="43"/>
    </row>
    <row r="10" spans="1:44" ht="15" customHeight="1" x14ac:dyDescent="0.3">
      <c r="B10" s="16">
        <v>44261</v>
      </c>
      <c r="C10" s="5">
        <f t="shared" si="0"/>
        <v>62520</v>
      </c>
      <c r="D10" s="21">
        <v>62.52</v>
      </c>
      <c r="E10" s="18">
        <v>7.21</v>
      </c>
      <c r="F10" s="21">
        <v>7.87</v>
      </c>
      <c r="G10" s="21">
        <v>140</v>
      </c>
      <c r="H10" s="21">
        <v>17</v>
      </c>
      <c r="I10" s="21">
        <v>270</v>
      </c>
      <c r="J10" s="21">
        <v>20</v>
      </c>
      <c r="K10" s="5" t="s">
        <v>20</v>
      </c>
      <c r="L10" s="27">
        <v>700</v>
      </c>
      <c r="M10" s="29">
        <v>0.4</v>
      </c>
      <c r="N10" s="26">
        <v>20.100000000000001</v>
      </c>
      <c r="O10" s="24">
        <v>1400000</v>
      </c>
      <c r="P10" s="43"/>
    </row>
    <row r="11" spans="1:44" ht="15" customHeight="1" x14ac:dyDescent="0.3">
      <c r="B11" s="16">
        <v>44262</v>
      </c>
      <c r="C11" s="23">
        <f t="shared" si="0"/>
        <v>60870</v>
      </c>
      <c r="D11" s="21">
        <v>60.87</v>
      </c>
      <c r="E11" s="18">
        <v>7.24</v>
      </c>
      <c r="F11" s="21">
        <v>7.8</v>
      </c>
      <c r="G11" s="6">
        <v>145</v>
      </c>
      <c r="H11" s="6">
        <v>18</v>
      </c>
      <c r="I11" s="6">
        <v>280</v>
      </c>
      <c r="J11" s="6">
        <v>28</v>
      </c>
      <c r="K11" s="5" t="s">
        <v>20</v>
      </c>
      <c r="L11" s="27">
        <v>600</v>
      </c>
      <c r="M11" s="29">
        <v>0.5</v>
      </c>
      <c r="N11" s="26">
        <v>21.43</v>
      </c>
      <c r="O11" s="24">
        <v>1200000</v>
      </c>
      <c r="P11" s="43"/>
    </row>
    <row r="12" spans="1:44" ht="15" customHeight="1" x14ac:dyDescent="0.3">
      <c r="B12" s="16">
        <v>44263</v>
      </c>
      <c r="C12" s="23">
        <f t="shared" si="0"/>
        <v>63440</v>
      </c>
      <c r="D12" s="21">
        <v>63.44</v>
      </c>
      <c r="E12" s="18">
        <v>7.26</v>
      </c>
      <c r="F12" s="21">
        <v>7.89</v>
      </c>
      <c r="G12" s="6">
        <v>130</v>
      </c>
      <c r="H12" s="6">
        <v>17</v>
      </c>
      <c r="I12" s="6">
        <v>236</v>
      </c>
      <c r="J12" s="6">
        <v>26</v>
      </c>
      <c r="K12" s="5" t="s">
        <v>20</v>
      </c>
      <c r="L12" s="27">
        <v>700</v>
      </c>
      <c r="M12" s="29">
        <v>0.4</v>
      </c>
      <c r="N12" s="26">
        <v>22.8</v>
      </c>
      <c r="O12" s="24">
        <v>1400000</v>
      </c>
      <c r="P12" s="43"/>
    </row>
    <row r="13" spans="1:44" ht="15" customHeight="1" x14ac:dyDescent="0.3">
      <c r="B13" s="16">
        <v>44264</v>
      </c>
      <c r="C13" s="23">
        <f t="shared" si="0"/>
        <v>64200</v>
      </c>
      <c r="D13" s="21">
        <v>64.2</v>
      </c>
      <c r="E13" s="18">
        <v>7.29</v>
      </c>
      <c r="F13" s="21">
        <v>7.74</v>
      </c>
      <c r="G13" s="6">
        <v>135</v>
      </c>
      <c r="H13" s="6">
        <v>15</v>
      </c>
      <c r="I13" s="6">
        <v>232</v>
      </c>
      <c r="J13" s="6">
        <v>20</v>
      </c>
      <c r="K13" s="5" t="s">
        <v>20</v>
      </c>
      <c r="L13" s="27">
        <v>500</v>
      </c>
      <c r="M13" s="29">
        <v>0.4</v>
      </c>
      <c r="N13" s="26">
        <v>26.29</v>
      </c>
      <c r="O13" s="24">
        <v>1200000</v>
      </c>
      <c r="P13" s="43"/>
    </row>
    <row r="14" spans="1:44" ht="15" customHeight="1" x14ac:dyDescent="0.3">
      <c r="B14" s="16">
        <v>44265</v>
      </c>
      <c r="C14" s="5">
        <f t="shared" si="0"/>
        <v>61120</v>
      </c>
      <c r="D14" s="6">
        <v>61.12</v>
      </c>
      <c r="E14" s="17">
        <v>7.32</v>
      </c>
      <c r="F14" s="21">
        <v>7.72</v>
      </c>
      <c r="G14" s="6">
        <v>140</v>
      </c>
      <c r="H14" s="6">
        <v>12</v>
      </c>
      <c r="I14" s="6">
        <v>240</v>
      </c>
      <c r="J14" s="6">
        <v>26</v>
      </c>
      <c r="K14" s="5" t="s">
        <v>20</v>
      </c>
      <c r="L14" s="14">
        <v>400</v>
      </c>
      <c r="M14" s="5">
        <v>0.5</v>
      </c>
      <c r="N14" s="20">
        <v>22.8</v>
      </c>
      <c r="O14" s="20">
        <v>1300000</v>
      </c>
      <c r="P14" s="43"/>
    </row>
    <row r="15" spans="1:44" ht="15" customHeight="1" x14ac:dyDescent="0.3">
      <c r="B15" s="16">
        <v>44266</v>
      </c>
      <c r="C15" s="5">
        <f t="shared" si="0"/>
        <v>60580</v>
      </c>
      <c r="D15" s="6">
        <v>60.58</v>
      </c>
      <c r="E15" s="17">
        <v>7.19</v>
      </c>
      <c r="F15" s="6">
        <v>7.64</v>
      </c>
      <c r="G15" s="6">
        <v>145</v>
      </c>
      <c r="H15" s="6">
        <v>16</v>
      </c>
      <c r="I15" s="6">
        <v>224</v>
      </c>
      <c r="J15" s="6">
        <v>28</v>
      </c>
      <c r="K15" s="5" t="s">
        <v>20</v>
      </c>
      <c r="L15" s="14">
        <v>500</v>
      </c>
      <c r="M15" s="5">
        <v>0.4</v>
      </c>
      <c r="N15" s="20">
        <v>20.03</v>
      </c>
      <c r="O15" s="20">
        <v>1400000</v>
      </c>
      <c r="P15" s="43"/>
    </row>
    <row r="16" spans="1:44" ht="15" customHeight="1" x14ac:dyDescent="0.3">
      <c r="B16" s="16">
        <v>44267</v>
      </c>
      <c r="C16" s="5">
        <f t="shared" si="0"/>
        <v>60350</v>
      </c>
      <c r="D16" s="6">
        <v>60.35</v>
      </c>
      <c r="E16" s="17">
        <v>7.24</v>
      </c>
      <c r="F16" s="6">
        <v>7.59</v>
      </c>
      <c r="G16" s="6">
        <v>160</v>
      </c>
      <c r="H16" s="6">
        <v>14</v>
      </c>
      <c r="I16" s="6">
        <v>296</v>
      </c>
      <c r="J16" s="6">
        <v>24</v>
      </c>
      <c r="K16" s="5" t="s">
        <v>20</v>
      </c>
      <c r="L16" s="14">
        <v>600</v>
      </c>
      <c r="M16" s="5">
        <v>0.4</v>
      </c>
      <c r="N16" s="20">
        <v>20.03</v>
      </c>
      <c r="O16" s="20">
        <v>1300000</v>
      </c>
      <c r="P16" s="43"/>
      <c r="Q16" s="49"/>
    </row>
    <row r="17" spans="2:17" ht="15" customHeight="1" x14ac:dyDescent="0.3">
      <c r="B17" s="16">
        <v>44268</v>
      </c>
      <c r="C17" s="5">
        <f t="shared" si="0"/>
        <v>61720</v>
      </c>
      <c r="D17" s="6">
        <v>61.72</v>
      </c>
      <c r="E17" s="17">
        <v>7.27</v>
      </c>
      <c r="F17" s="6">
        <v>7.72</v>
      </c>
      <c r="G17" s="6">
        <v>130</v>
      </c>
      <c r="H17" s="6">
        <v>12</v>
      </c>
      <c r="I17" s="6">
        <v>230</v>
      </c>
      <c r="J17" s="6">
        <v>28</v>
      </c>
      <c r="K17" s="5" t="s">
        <v>20</v>
      </c>
      <c r="L17" s="14">
        <v>500</v>
      </c>
      <c r="M17" s="5">
        <v>0.4</v>
      </c>
      <c r="N17" s="20">
        <v>22.5</v>
      </c>
      <c r="O17" s="20">
        <v>1400000</v>
      </c>
      <c r="P17" s="43"/>
    </row>
    <row r="18" spans="2:17" ht="15" customHeight="1" x14ac:dyDescent="0.3">
      <c r="B18" s="16">
        <v>44269</v>
      </c>
      <c r="C18" s="5">
        <f t="shared" si="0"/>
        <v>65459.999999999993</v>
      </c>
      <c r="D18" s="6">
        <v>65.459999999999994</v>
      </c>
      <c r="E18" s="17">
        <v>7.34</v>
      </c>
      <c r="F18" s="6">
        <v>7.68</v>
      </c>
      <c r="G18" s="6">
        <v>155</v>
      </c>
      <c r="H18" s="6">
        <v>17</v>
      </c>
      <c r="I18" s="6">
        <v>260</v>
      </c>
      <c r="J18" s="6">
        <v>22</v>
      </c>
      <c r="K18" s="5" t="s">
        <v>20</v>
      </c>
      <c r="L18" s="14">
        <v>700</v>
      </c>
      <c r="M18" s="5">
        <v>0.5</v>
      </c>
      <c r="N18" s="20">
        <v>25.4</v>
      </c>
      <c r="O18" s="20">
        <v>1200000</v>
      </c>
      <c r="P18" s="43"/>
    </row>
    <row r="19" spans="2:17" ht="15" customHeight="1" x14ac:dyDescent="0.3">
      <c r="B19" s="16">
        <v>44270</v>
      </c>
      <c r="C19" s="5">
        <f t="shared" si="0"/>
        <v>63150</v>
      </c>
      <c r="D19" s="6">
        <v>63.15</v>
      </c>
      <c r="E19" s="17">
        <v>7.31</v>
      </c>
      <c r="F19" s="6">
        <v>7.62</v>
      </c>
      <c r="G19" s="6">
        <v>140</v>
      </c>
      <c r="H19" s="6">
        <v>13</v>
      </c>
      <c r="I19" s="6">
        <v>288</v>
      </c>
      <c r="J19" s="6">
        <v>26</v>
      </c>
      <c r="K19" s="5" t="s">
        <v>20</v>
      </c>
      <c r="L19" s="14">
        <v>400</v>
      </c>
      <c r="M19" s="5">
        <v>0.4</v>
      </c>
      <c r="N19" s="20">
        <v>24.13</v>
      </c>
      <c r="O19" s="20">
        <v>1200000</v>
      </c>
      <c r="P19" s="43"/>
    </row>
    <row r="20" spans="2:17" ht="15" customHeight="1" x14ac:dyDescent="0.3">
      <c r="B20" s="16">
        <v>44271</v>
      </c>
      <c r="C20" s="5">
        <f t="shared" si="0"/>
        <v>63950</v>
      </c>
      <c r="D20" s="6">
        <v>63.95</v>
      </c>
      <c r="E20" s="17">
        <v>7.28</v>
      </c>
      <c r="F20" s="6">
        <v>7.7</v>
      </c>
      <c r="G20" s="6">
        <v>150</v>
      </c>
      <c r="H20" s="6">
        <v>17</v>
      </c>
      <c r="I20" s="6">
        <v>256</v>
      </c>
      <c r="J20" s="6">
        <v>22</v>
      </c>
      <c r="K20" s="5" t="s">
        <v>20</v>
      </c>
      <c r="L20" s="14">
        <v>500</v>
      </c>
      <c r="M20" s="5">
        <v>0.4</v>
      </c>
      <c r="N20" s="20">
        <v>22.69</v>
      </c>
      <c r="O20" s="20">
        <v>1400000</v>
      </c>
      <c r="P20" s="43"/>
    </row>
    <row r="21" spans="2:17" ht="15" customHeight="1" x14ac:dyDescent="0.3">
      <c r="B21" s="16">
        <v>44272</v>
      </c>
      <c r="C21" s="5">
        <f t="shared" si="0"/>
        <v>64459.999999999993</v>
      </c>
      <c r="D21" s="6">
        <v>64.459999999999994</v>
      </c>
      <c r="E21" s="17">
        <v>7.16</v>
      </c>
      <c r="F21" s="6">
        <v>7.69</v>
      </c>
      <c r="G21" s="35">
        <v>145</v>
      </c>
      <c r="H21" s="6">
        <v>14</v>
      </c>
      <c r="I21" s="6">
        <v>224</v>
      </c>
      <c r="J21" s="6">
        <v>24</v>
      </c>
      <c r="K21" s="5" t="s">
        <v>20</v>
      </c>
      <c r="L21" s="14">
        <v>700</v>
      </c>
      <c r="M21" s="5">
        <v>0.4</v>
      </c>
      <c r="N21" s="20">
        <v>22.8</v>
      </c>
      <c r="O21" s="20">
        <v>1300000</v>
      </c>
      <c r="P21" s="43"/>
      <c r="Q21" s="48"/>
    </row>
    <row r="22" spans="2:17" ht="15" customHeight="1" x14ac:dyDescent="0.3">
      <c r="B22" s="16">
        <v>44273</v>
      </c>
      <c r="C22" s="5">
        <f t="shared" si="0"/>
        <v>57880</v>
      </c>
      <c r="D22" s="6">
        <v>57.88</v>
      </c>
      <c r="E22" s="17">
        <v>7.17</v>
      </c>
      <c r="F22" s="6">
        <v>7.64</v>
      </c>
      <c r="G22" s="35">
        <v>130</v>
      </c>
      <c r="H22" s="6">
        <v>18</v>
      </c>
      <c r="I22" s="6">
        <v>270</v>
      </c>
      <c r="J22" s="6">
        <v>24</v>
      </c>
      <c r="K22" s="5" t="s">
        <v>20</v>
      </c>
      <c r="L22" s="14">
        <v>600</v>
      </c>
      <c r="M22" s="5">
        <v>0.4</v>
      </c>
      <c r="N22" s="20">
        <v>24.4</v>
      </c>
      <c r="O22" s="20">
        <v>1400000</v>
      </c>
      <c r="P22" s="43"/>
    </row>
    <row r="23" spans="2:17" ht="15" customHeight="1" x14ac:dyDescent="0.3">
      <c r="B23" s="16">
        <v>44274</v>
      </c>
      <c r="C23" s="5">
        <f t="shared" si="0"/>
        <v>63830</v>
      </c>
      <c r="D23" s="6">
        <v>63.83</v>
      </c>
      <c r="E23" s="17">
        <v>7.25</v>
      </c>
      <c r="F23" s="17">
        <v>7.78</v>
      </c>
      <c r="G23" s="35">
        <v>135</v>
      </c>
      <c r="H23" s="6">
        <v>14</v>
      </c>
      <c r="I23" s="6">
        <v>290</v>
      </c>
      <c r="J23" s="6">
        <v>28</v>
      </c>
      <c r="K23" s="5" t="s">
        <v>20</v>
      </c>
      <c r="L23" s="14">
        <v>500</v>
      </c>
      <c r="M23" s="5">
        <v>0.5</v>
      </c>
      <c r="N23" s="20">
        <v>26.47</v>
      </c>
      <c r="O23" s="20">
        <v>1400000</v>
      </c>
      <c r="P23" s="43"/>
    </row>
    <row r="24" spans="2:17" ht="15" customHeight="1" x14ac:dyDescent="0.3">
      <c r="B24" s="16">
        <v>44275</v>
      </c>
      <c r="C24" s="5">
        <f t="shared" si="0"/>
        <v>62470</v>
      </c>
      <c r="D24" s="6">
        <v>62.47</v>
      </c>
      <c r="E24" s="17">
        <v>7.24</v>
      </c>
      <c r="F24" s="17">
        <v>7.78</v>
      </c>
      <c r="G24" s="35">
        <v>140</v>
      </c>
      <c r="H24" s="6">
        <v>19</v>
      </c>
      <c r="I24" s="6">
        <v>280</v>
      </c>
      <c r="J24" s="6">
        <v>26</v>
      </c>
      <c r="K24" s="5" t="s">
        <v>20</v>
      </c>
      <c r="L24" s="14">
        <v>500</v>
      </c>
      <c r="M24" s="5">
        <v>0.4</v>
      </c>
      <c r="N24" s="20">
        <v>20.05</v>
      </c>
      <c r="O24" s="20">
        <v>1200000</v>
      </c>
      <c r="P24" s="43"/>
    </row>
    <row r="25" spans="2:17" ht="15" customHeight="1" x14ac:dyDescent="0.3">
      <c r="B25" s="16">
        <v>44276</v>
      </c>
      <c r="C25" s="5">
        <f t="shared" si="0"/>
        <v>61790</v>
      </c>
      <c r="D25" s="6">
        <v>61.79</v>
      </c>
      <c r="E25" s="17">
        <v>7.22</v>
      </c>
      <c r="F25" s="17">
        <v>7.84</v>
      </c>
      <c r="G25" s="35">
        <v>130</v>
      </c>
      <c r="H25" s="6">
        <v>13</v>
      </c>
      <c r="I25" s="6">
        <v>250</v>
      </c>
      <c r="J25" s="6">
        <v>20</v>
      </c>
      <c r="K25" s="5" t="s">
        <v>20</v>
      </c>
      <c r="L25" s="14">
        <v>700</v>
      </c>
      <c r="M25" s="5">
        <v>0.4</v>
      </c>
      <c r="N25" s="20">
        <v>24.88</v>
      </c>
      <c r="O25" s="20">
        <v>1700000</v>
      </c>
      <c r="P25" s="43"/>
    </row>
    <row r="26" spans="2:17" ht="15" customHeight="1" x14ac:dyDescent="0.3">
      <c r="B26" s="16">
        <v>44277</v>
      </c>
      <c r="C26" s="5">
        <f t="shared" si="0"/>
        <v>61730</v>
      </c>
      <c r="D26" s="6">
        <v>61.73</v>
      </c>
      <c r="E26" s="17">
        <v>7.14</v>
      </c>
      <c r="F26" s="17">
        <v>7.69</v>
      </c>
      <c r="G26" s="35">
        <v>140</v>
      </c>
      <c r="H26" s="6">
        <v>15</v>
      </c>
      <c r="I26" s="6">
        <v>256</v>
      </c>
      <c r="J26" s="6">
        <v>26</v>
      </c>
      <c r="K26" s="5" t="s">
        <v>20</v>
      </c>
      <c r="L26" s="14">
        <v>600</v>
      </c>
      <c r="M26" s="5">
        <v>0.4</v>
      </c>
      <c r="N26" s="20">
        <v>22.17</v>
      </c>
      <c r="O26" s="20">
        <v>1400000</v>
      </c>
      <c r="P26" s="43"/>
    </row>
    <row r="27" spans="2:17" ht="15" customHeight="1" x14ac:dyDescent="0.3">
      <c r="B27" s="16">
        <v>44278</v>
      </c>
      <c r="C27" s="5">
        <f t="shared" si="0"/>
        <v>60760</v>
      </c>
      <c r="D27" s="6">
        <v>60.76</v>
      </c>
      <c r="E27" s="17">
        <v>7.19</v>
      </c>
      <c r="F27" s="17">
        <v>7.84</v>
      </c>
      <c r="G27" s="35">
        <v>150</v>
      </c>
      <c r="H27" s="6">
        <v>16</v>
      </c>
      <c r="I27" s="6">
        <v>224</v>
      </c>
      <c r="J27" s="6">
        <v>28</v>
      </c>
      <c r="K27" s="5" t="s">
        <v>20</v>
      </c>
      <c r="L27" s="14">
        <v>500</v>
      </c>
      <c r="M27" s="5">
        <v>0.5</v>
      </c>
      <c r="N27" s="20">
        <v>26.4</v>
      </c>
      <c r="O27" s="20">
        <v>1200000</v>
      </c>
      <c r="P27" s="43"/>
    </row>
    <row r="28" spans="2:17" ht="15" customHeight="1" x14ac:dyDescent="0.3">
      <c r="B28" s="16">
        <v>44279</v>
      </c>
      <c r="C28" s="5">
        <f t="shared" si="0"/>
        <v>61340</v>
      </c>
      <c r="D28" s="6">
        <v>61.34</v>
      </c>
      <c r="E28" s="17">
        <v>7.21</v>
      </c>
      <c r="F28" s="17">
        <v>7.89</v>
      </c>
      <c r="G28" s="35">
        <v>145</v>
      </c>
      <c r="H28" s="6">
        <v>16</v>
      </c>
      <c r="I28" s="6">
        <v>270</v>
      </c>
      <c r="J28" s="6">
        <v>24</v>
      </c>
      <c r="K28" s="5" t="s">
        <v>20</v>
      </c>
      <c r="L28" s="14">
        <v>600</v>
      </c>
      <c r="M28" s="5">
        <v>0.5</v>
      </c>
      <c r="N28" s="20">
        <v>24.4</v>
      </c>
      <c r="O28" s="20">
        <v>1200000</v>
      </c>
      <c r="P28" s="43"/>
    </row>
    <row r="29" spans="2:17" ht="15" customHeight="1" x14ac:dyDescent="0.3">
      <c r="B29" s="16">
        <v>44280</v>
      </c>
      <c r="C29" s="5">
        <f t="shared" si="0"/>
        <v>62310</v>
      </c>
      <c r="D29" s="6">
        <v>62.31</v>
      </c>
      <c r="E29" s="17">
        <v>7.31</v>
      </c>
      <c r="F29" s="17">
        <v>7.64</v>
      </c>
      <c r="G29" s="35">
        <v>130</v>
      </c>
      <c r="H29" s="6">
        <v>15</v>
      </c>
      <c r="I29" s="6">
        <v>228</v>
      </c>
      <c r="J29" s="6">
        <v>24</v>
      </c>
      <c r="K29" s="5" t="s">
        <v>20</v>
      </c>
      <c r="L29" s="14">
        <v>500</v>
      </c>
      <c r="M29" s="5">
        <v>0.4</v>
      </c>
      <c r="N29" s="20">
        <v>20.77</v>
      </c>
      <c r="O29" s="20">
        <v>1400000</v>
      </c>
      <c r="P29" s="43"/>
    </row>
    <row r="30" spans="2:17" ht="15" customHeight="1" x14ac:dyDescent="0.3">
      <c r="B30" s="16">
        <v>44281</v>
      </c>
      <c r="C30" s="5">
        <f t="shared" si="0"/>
        <v>64330</v>
      </c>
      <c r="D30" s="6">
        <v>64.33</v>
      </c>
      <c r="E30" s="17">
        <v>7.22</v>
      </c>
      <c r="F30" s="17">
        <v>7.72</v>
      </c>
      <c r="G30" s="35">
        <v>135</v>
      </c>
      <c r="H30" s="6">
        <v>12</v>
      </c>
      <c r="I30" s="6">
        <v>250</v>
      </c>
      <c r="J30" s="6">
        <v>22</v>
      </c>
      <c r="K30" s="5" t="s">
        <v>20</v>
      </c>
      <c r="L30" s="14">
        <v>500</v>
      </c>
      <c r="M30" s="5">
        <v>0.4</v>
      </c>
      <c r="N30" s="20">
        <v>21.38</v>
      </c>
      <c r="O30" s="20">
        <v>1400000</v>
      </c>
      <c r="P30" s="43"/>
    </row>
    <row r="31" spans="2:17" ht="15" customHeight="1" x14ac:dyDescent="0.3">
      <c r="B31" s="16">
        <v>44282</v>
      </c>
      <c r="C31" s="5">
        <f t="shared" si="0"/>
        <v>62800</v>
      </c>
      <c r="D31" s="6">
        <v>62.8</v>
      </c>
      <c r="E31" s="17">
        <v>7.16</v>
      </c>
      <c r="F31" s="17">
        <v>7.84</v>
      </c>
      <c r="G31" s="35">
        <v>140</v>
      </c>
      <c r="H31" s="6">
        <v>14</v>
      </c>
      <c r="I31" s="6">
        <v>252</v>
      </c>
      <c r="J31" s="6">
        <v>24</v>
      </c>
      <c r="K31" s="5" t="s">
        <v>20</v>
      </c>
      <c r="L31" s="14">
        <v>600</v>
      </c>
      <c r="M31" s="5">
        <v>0.4</v>
      </c>
      <c r="N31" s="20">
        <v>22.17</v>
      </c>
      <c r="O31" s="20">
        <v>1200000</v>
      </c>
      <c r="P31" s="43"/>
    </row>
    <row r="32" spans="2:17" ht="15" customHeight="1" x14ac:dyDescent="0.3">
      <c r="B32" s="16">
        <v>44283</v>
      </c>
      <c r="C32" s="5">
        <f t="shared" si="0"/>
        <v>66000</v>
      </c>
      <c r="D32" s="6">
        <v>66</v>
      </c>
      <c r="E32" s="20">
        <v>7.17</v>
      </c>
      <c r="F32" s="20">
        <v>7.75</v>
      </c>
      <c r="G32" s="62">
        <v>130</v>
      </c>
      <c r="H32" s="62">
        <v>16</v>
      </c>
      <c r="I32" s="62">
        <v>224</v>
      </c>
      <c r="J32" s="62">
        <v>22</v>
      </c>
      <c r="K32" s="5" t="s">
        <v>20</v>
      </c>
      <c r="L32" s="64">
        <v>500</v>
      </c>
      <c r="M32" s="5">
        <v>0.4</v>
      </c>
      <c r="N32" s="20">
        <v>24.4</v>
      </c>
      <c r="O32" s="20">
        <v>1400000</v>
      </c>
      <c r="P32" s="43"/>
    </row>
    <row r="33" spans="2:16" ht="15" customHeight="1" x14ac:dyDescent="0.3">
      <c r="B33" s="16">
        <v>44284</v>
      </c>
      <c r="C33" s="5">
        <f t="shared" si="0"/>
        <v>73000</v>
      </c>
      <c r="D33" s="58">
        <v>73</v>
      </c>
      <c r="E33" s="20">
        <v>7.14</v>
      </c>
      <c r="F33" s="20">
        <v>7.56</v>
      </c>
      <c r="G33" s="62">
        <v>145</v>
      </c>
      <c r="H33" s="62">
        <v>15</v>
      </c>
      <c r="I33" s="62">
        <v>256</v>
      </c>
      <c r="J33" s="62">
        <v>20</v>
      </c>
      <c r="K33" s="5" t="s">
        <v>20</v>
      </c>
      <c r="L33" s="14">
        <v>600</v>
      </c>
      <c r="M33" s="5">
        <v>0.5</v>
      </c>
      <c r="N33" s="20">
        <v>22.4</v>
      </c>
      <c r="O33" s="20">
        <v>1400000</v>
      </c>
      <c r="P33" s="43"/>
    </row>
    <row r="34" spans="2:16" ht="15" customHeight="1" x14ac:dyDescent="0.3">
      <c r="B34" s="16">
        <v>44285</v>
      </c>
      <c r="C34" s="5">
        <f t="shared" si="0"/>
        <v>63680</v>
      </c>
      <c r="D34" s="58">
        <v>63.68</v>
      </c>
      <c r="E34" s="20">
        <v>7.22</v>
      </c>
      <c r="F34" s="20">
        <v>7.84</v>
      </c>
      <c r="G34" s="62">
        <v>135</v>
      </c>
      <c r="H34" s="62">
        <v>16</v>
      </c>
      <c r="I34" s="62">
        <v>236</v>
      </c>
      <c r="J34" s="62">
        <v>24</v>
      </c>
      <c r="K34" s="5" t="s">
        <v>20</v>
      </c>
      <c r="L34" s="14">
        <v>700</v>
      </c>
      <c r="M34" s="5">
        <v>0.4</v>
      </c>
      <c r="N34" s="20">
        <v>22.8</v>
      </c>
      <c r="O34" s="20">
        <v>1300000</v>
      </c>
      <c r="P34" s="43"/>
    </row>
    <row r="35" spans="2:16" ht="15" customHeight="1" thickBot="1" x14ac:dyDescent="0.35">
      <c r="B35" s="42">
        <v>44286</v>
      </c>
      <c r="C35" s="32">
        <f t="shared" si="0"/>
        <v>63160</v>
      </c>
      <c r="D35" s="59">
        <v>63.16</v>
      </c>
      <c r="E35" s="61">
        <v>7.29</v>
      </c>
      <c r="F35" s="61">
        <v>7.8</v>
      </c>
      <c r="G35" s="63">
        <v>140</v>
      </c>
      <c r="H35" s="63">
        <v>18</v>
      </c>
      <c r="I35" s="63">
        <v>232</v>
      </c>
      <c r="J35" s="63">
        <v>22</v>
      </c>
      <c r="K35" s="5" t="s">
        <v>20</v>
      </c>
      <c r="L35" s="65">
        <v>500</v>
      </c>
      <c r="M35" s="32">
        <v>0.4</v>
      </c>
      <c r="N35" s="61">
        <v>22.69</v>
      </c>
      <c r="O35" s="61">
        <v>1700000</v>
      </c>
      <c r="P35" s="43"/>
    </row>
    <row r="36" spans="2:16" ht="15" thickBot="1" x14ac:dyDescent="0.35">
      <c r="B36" s="44" t="s">
        <v>21</v>
      </c>
      <c r="C36" s="45">
        <f t="shared" ref="C36:O36" si="1">AVERAGE(C5:C35)</f>
        <v>62131.93548387097</v>
      </c>
      <c r="D36" s="45">
        <f t="shared" si="1"/>
        <v>62.131935483870969</v>
      </c>
      <c r="E36" s="45">
        <f t="shared" si="1"/>
        <v>7.2377419354838697</v>
      </c>
      <c r="F36" s="45">
        <f t="shared" si="1"/>
        <v>7.7454838709677416</v>
      </c>
      <c r="G36" s="45">
        <f t="shared" si="1"/>
        <v>140</v>
      </c>
      <c r="H36" s="45">
        <f t="shared" si="1"/>
        <v>15.32258064516129</v>
      </c>
      <c r="I36" s="45">
        <f t="shared" si="1"/>
        <v>251.54838709677421</v>
      </c>
      <c r="J36" s="45">
        <f t="shared" si="1"/>
        <v>24</v>
      </c>
      <c r="K36" s="45" t="s">
        <v>20</v>
      </c>
      <c r="L36" s="45">
        <f t="shared" si="1"/>
        <v>564.51612903225805</v>
      </c>
      <c r="M36" s="45">
        <f t="shared" si="1"/>
        <v>0.43870967741935502</v>
      </c>
      <c r="N36" s="45">
        <f t="shared" si="1"/>
        <v>23.024516129032254</v>
      </c>
      <c r="O36" s="45">
        <f t="shared" si="1"/>
        <v>1354838.7096774194</v>
      </c>
      <c r="P36" s="46"/>
    </row>
    <row r="37" spans="2:16" ht="19.5" customHeight="1" thickBot="1" x14ac:dyDescent="0.35">
      <c r="D37" s="79">
        <f>SUM(D5:D35)</f>
        <v>1926.09</v>
      </c>
    </row>
    <row r="38" spans="2:16" ht="19.5" customHeight="1" x14ac:dyDescent="0.3"/>
    <row r="39" spans="2:16" ht="19.5" customHeight="1" x14ac:dyDescent="0.3"/>
    <row r="40" spans="2:16" ht="60" customHeight="1" x14ac:dyDescent="0.3">
      <c r="B40" s="47" t="s">
        <v>32</v>
      </c>
      <c r="C40" s="80" t="s">
        <v>33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6" ht="19.5" customHeight="1" x14ac:dyDescent="0.3"/>
    <row r="42" spans="2:16" ht="19.5" customHeight="1" x14ac:dyDescent="0.3">
      <c r="B42" s="76" t="s">
        <v>35</v>
      </c>
      <c r="C42" s="76">
        <f>MAX(C5:C35)</f>
        <v>73000</v>
      </c>
      <c r="D42" s="76">
        <f t="shared" ref="D42:J42" si="2">MAX(D5:D35)</f>
        <v>73</v>
      </c>
      <c r="E42" s="76">
        <f t="shared" si="2"/>
        <v>7.39</v>
      </c>
      <c r="F42" s="76">
        <f t="shared" si="2"/>
        <v>7.89</v>
      </c>
      <c r="G42" s="76">
        <f t="shared" si="2"/>
        <v>160</v>
      </c>
      <c r="H42" s="76">
        <f t="shared" si="2"/>
        <v>19</v>
      </c>
      <c r="I42" s="76">
        <f t="shared" si="2"/>
        <v>296</v>
      </c>
      <c r="J42" s="76">
        <f t="shared" si="2"/>
        <v>28</v>
      </c>
      <c r="K42"/>
      <c r="L42" s="76">
        <f t="shared" ref="L42:O42" si="3">MAX(L5:L35)</f>
        <v>800</v>
      </c>
      <c r="M42" s="76">
        <f t="shared" si="3"/>
        <v>0.6</v>
      </c>
      <c r="N42" s="76">
        <f t="shared" si="3"/>
        <v>26.93</v>
      </c>
      <c r="O42" s="76">
        <f t="shared" si="3"/>
        <v>1700000</v>
      </c>
    </row>
    <row r="43" spans="2:16" ht="19.5" customHeight="1" x14ac:dyDescent="0.3">
      <c r="B43" s="76" t="s">
        <v>36</v>
      </c>
      <c r="C43" s="76">
        <f>MIN(C5:C35)</f>
        <v>51840</v>
      </c>
      <c r="D43" s="76">
        <f t="shared" ref="D43:J43" si="4">MIN(D5:D35)</f>
        <v>51.84</v>
      </c>
      <c r="E43" s="76">
        <f t="shared" si="4"/>
        <v>7.14</v>
      </c>
      <c r="F43" s="76">
        <f t="shared" si="4"/>
        <v>7.56</v>
      </c>
      <c r="G43" s="76">
        <f t="shared" si="4"/>
        <v>130</v>
      </c>
      <c r="H43" s="76">
        <f t="shared" si="4"/>
        <v>12</v>
      </c>
      <c r="I43" s="76">
        <f t="shared" si="4"/>
        <v>218</v>
      </c>
      <c r="J43" s="76">
        <f t="shared" si="4"/>
        <v>20</v>
      </c>
      <c r="K43"/>
      <c r="L43" s="76">
        <f t="shared" ref="L43:O43" si="5">MIN(L5:L35)</f>
        <v>400</v>
      </c>
      <c r="M43" s="76">
        <f t="shared" si="5"/>
        <v>0.4</v>
      </c>
      <c r="N43" s="76">
        <f t="shared" si="5"/>
        <v>20.03</v>
      </c>
      <c r="O43" s="76">
        <f t="shared" si="5"/>
        <v>1200000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0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topLeftCell="A19" zoomScale="94" zoomScaleNormal="85" workbookViewId="0">
      <selection activeCell="R19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3.88671875" style="1" customWidth="1"/>
    <col min="15" max="15" width="11.33203125" style="1" customWidth="1"/>
    <col min="16" max="16" width="36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07" t="s">
        <v>22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10" t="s">
        <v>1</v>
      </c>
      <c r="C3" s="111" t="s">
        <v>2</v>
      </c>
      <c r="D3" s="112"/>
      <c r="E3" s="87" t="s">
        <v>3</v>
      </c>
      <c r="F3" s="87"/>
      <c r="G3" s="88" t="s">
        <v>4</v>
      </c>
      <c r="H3" s="89"/>
      <c r="I3" s="90" t="s">
        <v>5</v>
      </c>
      <c r="J3" s="89"/>
      <c r="K3" s="91" t="s">
        <v>6</v>
      </c>
      <c r="L3" s="89"/>
      <c r="M3" s="30" t="s">
        <v>7</v>
      </c>
      <c r="N3" s="91" t="s">
        <v>29</v>
      </c>
      <c r="O3" s="91"/>
      <c r="P3" s="113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97"/>
      <c r="C4" s="31" t="s">
        <v>9</v>
      </c>
      <c r="D4" s="31" t="s">
        <v>10</v>
      </c>
      <c r="E4" s="10" t="s">
        <v>11</v>
      </c>
      <c r="F4" s="10" t="s">
        <v>12</v>
      </c>
      <c r="G4" s="11" t="s">
        <v>13</v>
      </c>
      <c r="H4" s="11" t="s">
        <v>23</v>
      </c>
      <c r="I4" s="12" t="s">
        <v>15</v>
      </c>
      <c r="J4" s="12" t="s">
        <v>24</v>
      </c>
      <c r="K4" s="13" t="s">
        <v>17</v>
      </c>
      <c r="L4" s="13" t="s">
        <v>18</v>
      </c>
      <c r="M4" s="13" t="s">
        <v>19</v>
      </c>
      <c r="N4" s="13" t="s">
        <v>30</v>
      </c>
      <c r="O4" s="13" t="s">
        <v>31</v>
      </c>
      <c r="P4" s="10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3">
      <c r="B5" s="8">
        <v>44256</v>
      </c>
      <c r="C5" s="4">
        <f>D5*1000</f>
        <v>38930</v>
      </c>
      <c r="D5" s="41">
        <v>38.93</v>
      </c>
      <c r="E5" s="51">
        <v>7.55</v>
      </c>
      <c r="F5" s="51">
        <v>7.72</v>
      </c>
      <c r="G5" s="41">
        <v>159</v>
      </c>
      <c r="H5" s="41">
        <v>21</v>
      </c>
      <c r="I5" s="41">
        <v>306</v>
      </c>
      <c r="J5" s="41">
        <v>36</v>
      </c>
      <c r="K5" s="4" t="s">
        <v>20</v>
      </c>
      <c r="L5" s="52">
        <v>600</v>
      </c>
      <c r="M5" s="53">
        <v>0.4</v>
      </c>
      <c r="N5" s="54">
        <v>25.5</v>
      </c>
      <c r="O5" s="54">
        <v>1300000</v>
      </c>
      <c r="P5" s="60"/>
    </row>
    <row r="6" spans="1:44" x14ac:dyDescent="0.3">
      <c r="B6" s="16">
        <v>44257</v>
      </c>
      <c r="C6" s="5">
        <f t="shared" ref="C6:C35" si="0">D6*1000</f>
        <v>39710</v>
      </c>
      <c r="D6" s="21">
        <v>39.71</v>
      </c>
      <c r="E6" s="18">
        <v>7.45</v>
      </c>
      <c r="F6" s="18">
        <v>7.68</v>
      </c>
      <c r="G6" s="21">
        <v>153</v>
      </c>
      <c r="H6" s="21">
        <v>23</v>
      </c>
      <c r="I6" s="21">
        <v>312</v>
      </c>
      <c r="J6" s="21">
        <v>38</v>
      </c>
      <c r="K6" s="5" t="s">
        <v>20</v>
      </c>
      <c r="L6" s="25">
        <v>500</v>
      </c>
      <c r="M6" s="23">
        <v>0.5</v>
      </c>
      <c r="N6" s="24">
        <v>27.5</v>
      </c>
      <c r="O6" s="24">
        <v>1400000</v>
      </c>
      <c r="P6" s="43"/>
    </row>
    <row r="7" spans="1:44" x14ac:dyDescent="0.3">
      <c r="B7" s="16">
        <v>44258</v>
      </c>
      <c r="C7" s="5">
        <f t="shared" si="0"/>
        <v>39010</v>
      </c>
      <c r="D7" s="21">
        <v>39.01</v>
      </c>
      <c r="E7" s="18">
        <v>7.48</v>
      </c>
      <c r="F7" s="18">
        <v>7.58</v>
      </c>
      <c r="G7" s="21">
        <v>156</v>
      </c>
      <c r="H7" s="21">
        <v>24</v>
      </c>
      <c r="I7" s="21">
        <v>316</v>
      </c>
      <c r="J7" s="21">
        <v>40</v>
      </c>
      <c r="K7" s="5" t="s">
        <v>20</v>
      </c>
      <c r="L7" s="25">
        <v>600</v>
      </c>
      <c r="M7" s="23">
        <v>0.4</v>
      </c>
      <c r="N7" s="24">
        <v>25.9</v>
      </c>
      <c r="O7" s="24">
        <v>1100000</v>
      </c>
      <c r="P7" s="43"/>
    </row>
    <row r="8" spans="1:44" x14ac:dyDescent="0.3">
      <c r="B8" s="16">
        <v>44259</v>
      </c>
      <c r="C8" s="5">
        <f t="shared" si="0"/>
        <v>39680</v>
      </c>
      <c r="D8" s="21">
        <v>39.68</v>
      </c>
      <c r="E8" s="18">
        <v>7.52</v>
      </c>
      <c r="F8" s="18">
        <v>7.71</v>
      </c>
      <c r="G8" s="21">
        <v>160</v>
      </c>
      <c r="H8" s="21">
        <v>22</v>
      </c>
      <c r="I8" s="21">
        <v>318</v>
      </c>
      <c r="J8" s="21">
        <v>39</v>
      </c>
      <c r="K8" s="5" t="s">
        <v>20</v>
      </c>
      <c r="L8" s="25">
        <v>700</v>
      </c>
      <c r="M8" s="23">
        <v>0.3</v>
      </c>
      <c r="N8" s="24">
        <v>22.1</v>
      </c>
      <c r="O8" s="24">
        <v>1400000</v>
      </c>
      <c r="P8" s="43"/>
    </row>
    <row r="9" spans="1:44" x14ac:dyDescent="0.3">
      <c r="B9" s="16">
        <v>44260</v>
      </c>
      <c r="C9" s="5">
        <f t="shared" si="0"/>
        <v>37860</v>
      </c>
      <c r="D9" s="21">
        <v>37.86</v>
      </c>
      <c r="E9" s="18">
        <v>7.53</v>
      </c>
      <c r="F9" s="18">
        <v>7.65</v>
      </c>
      <c r="G9" s="21">
        <v>163</v>
      </c>
      <c r="H9" s="21">
        <v>25</v>
      </c>
      <c r="I9" s="21">
        <v>315</v>
      </c>
      <c r="J9" s="21">
        <v>41</v>
      </c>
      <c r="K9" s="5" t="s">
        <v>20</v>
      </c>
      <c r="L9" s="25">
        <v>500</v>
      </c>
      <c r="M9" s="23">
        <v>0.5</v>
      </c>
      <c r="N9" s="24">
        <v>23.1</v>
      </c>
      <c r="O9" s="24">
        <v>1300000</v>
      </c>
      <c r="P9" s="43"/>
    </row>
    <row r="10" spans="1:44" x14ac:dyDescent="0.3">
      <c r="B10" s="16">
        <v>44261</v>
      </c>
      <c r="C10" s="5">
        <f t="shared" si="0"/>
        <v>34450</v>
      </c>
      <c r="D10" s="21">
        <v>34.450000000000003</v>
      </c>
      <c r="E10" s="18">
        <v>7.55</v>
      </c>
      <c r="F10" s="18">
        <v>7.72</v>
      </c>
      <c r="G10" s="21">
        <v>166</v>
      </c>
      <c r="H10" s="21">
        <v>23</v>
      </c>
      <c r="I10" s="21">
        <v>308</v>
      </c>
      <c r="J10" s="21">
        <v>38</v>
      </c>
      <c r="K10" s="5" t="s">
        <v>20</v>
      </c>
      <c r="L10" s="27">
        <v>700</v>
      </c>
      <c r="M10" s="29">
        <v>0.3</v>
      </c>
      <c r="N10" s="26">
        <v>24.4</v>
      </c>
      <c r="O10" s="24">
        <v>1700000</v>
      </c>
      <c r="P10" s="43"/>
    </row>
    <row r="11" spans="1:44" x14ac:dyDescent="0.3">
      <c r="B11" s="16">
        <v>44262</v>
      </c>
      <c r="C11" s="23">
        <f t="shared" si="0"/>
        <v>38730</v>
      </c>
      <c r="D11" s="21">
        <v>38.729999999999997</v>
      </c>
      <c r="E11" s="18">
        <v>7.46</v>
      </c>
      <c r="F11" s="18">
        <v>7.59</v>
      </c>
      <c r="G11" s="6">
        <v>159</v>
      </c>
      <c r="H11" s="6">
        <v>20</v>
      </c>
      <c r="I11" s="6">
        <v>303</v>
      </c>
      <c r="J11" s="6">
        <v>36</v>
      </c>
      <c r="K11" s="5" t="s">
        <v>20</v>
      </c>
      <c r="L11" s="27">
        <v>600</v>
      </c>
      <c r="M11" s="29">
        <v>0.4</v>
      </c>
      <c r="N11" s="26">
        <v>23.8</v>
      </c>
      <c r="O11" s="24">
        <v>1400000</v>
      </c>
      <c r="P11" s="43"/>
    </row>
    <row r="12" spans="1:44" x14ac:dyDescent="0.3">
      <c r="B12" s="16">
        <v>44263</v>
      </c>
      <c r="C12" s="23">
        <f t="shared" si="0"/>
        <v>39320</v>
      </c>
      <c r="D12" s="21">
        <v>39.32</v>
      </c>
      <c r="E12" s="18">
        <v>7.48</v>
      </c>
      <c r="F12" s="18">
        <v>7.62</v>
      </c>
      <c r="G12" s="6">
        <v>156</v>
      </c>
      <c r="H12" s="6">
        <v>22</v>
      </c>
      <c r="I12" s="6">
        <v>307</v>
      </c>
      <c r="J12" s="6">
        <v>35</v>
      </c>
      <c r="K12" s="5" t="s">
        <v>20</v>
      </c>
      <c r="L12" s="27">
        <v>500</v>
      </c>
      <c r="M12" s="29">
        <v>0.5</v>
      </c>
      <c r="N12" s="26">
        <v>22.2</v>
      </c>
      <c r="O12" s="24">
        <v>1100000</v>
      </c>
      <c r="P12" s="43"/>
    </row>
    <row r="13" spans="1:44" x14ac:dyDescent="0.3">
      <c r="B13" s="16">
        <v>44264</v>
      </c>
      <c r="C13" s="23">
        <f t="shared" si="0"/>
        <v>37520</v>
      </c>
      <c r="D13" s="21">
        <v>37.520000000000003</v>
      </c>
      <c r="E13" s="18">
        <v>7.51</v>
      </c>
      <c r="F13" s="18">
        <v>7.58</v>
      </c>
      <c r="G13" s="6">
        <v>159</v>
      </c>
      <c r="H13" s="6">
        <v>21</v>
      </c>
      <c r="I13" s="6">
        <v>314</v>
      </c>
      <c r="J13" s="6">
        <v>37</v>
      </c>
      <c r="K13" s="5" t="s">
        <v>20</v>
      </c>
      <c r="L13" s="27">
        <v>600</v>
      </c>
      <c r="M13" s="29">
        <v>0.4</v>
      </c>
      <c r="N13" s="26">
        <v>25.7</v>
      </c>
      <c r="O13" s="24">
        <v>1300000</v>
      </c>
      <c r="P13" s="43"/>
    </row>
    <row r="14" spans="1:44" x14ac:dyDescent="0.3">
      <c r="B14" s="16">
        <v>44265</v>
      </c>
      <c r="C14" s="5">
        <f t="shared" si="0"/>
        <v>35730</v>
      </c>
      <c r="D14" s="6">
        <v>35.729999999999997</v>
      </c>
      <c r="E14" s="17">
        <v>7.45</v>
      </c>
      <c r="F14" s="18">
        <v>7.55</v>
      </c>
      <c r="G14" s="6">
        <v>163</v>
      </c>
      <c r="H14" s="6">
        <v>19</v>
      </c>
      <c r="I14" s="6">
        <v>312</v>
      </c>
      <c r="J14" s="6">
        <v>39</v>
      </c>
      <c r="K14" s="5" t="s">
        <v>20</v>
      </c>
      <c r="L14" s="14">
        <v>700</v>
      </c>
      <c r="M14" s="5">
        <v>0.3</v>
      </c>
      <c r="N14" s="20">
        <v>24.3</v>
      </c>
      <c r="O14" s="20">
        <v>1400000</v>
      </c>
      <c r="P14" s="43"/>
    </row>
    <row r="15" spans="1:44" x14ac:dyDescent="0.3">
      <c r="B15" s="16">
        <v>44266</v>
      </c>
      <c r="C15" s="5">
        <f t="shared" si="0"/>
        <v>35390</v>
      </c>
      <c r="D15" s="6">
        <v>35.39</v>
      </c>
      <c r="E15" s="17">
        <v>7.47</v>
      </c>
      <c r="F15" s="6">
        <v>7.61</v>
      </c>
      <c r="G15" s="6">
        <v>163</v>
      </c>
      <c r="H15" s="6">
        <v>21</v>
      </c>
      <c r="I15" s="6">
        <v>315</v>
      </c>
      <c r="J15" s="6">
        <v>41</v>
      </c>
      <c r="K15" s="5" t="s">
        <v>20</v>
      </c>
      <c r="L15" s="14">
        <v>600</v>
      </c>
      <c r="M15" s="5">
        <v>0.4</v>
      </c>
      <c r="N15" s="20">
        <v>26.9</v>
      </c>
      <c r="O15" s="20">
        <v>1700000</v>
      </c>
      <c r="P15" s="43"/>
    </row>
    <row r="16" spans="1:44" x14ac:dyDescent="0.3">
      <c r="B16" s="16">
        <v>44267</v>
      </c>
      <c r="C16" s="5">
        <f t="shared" si="0"/>
        <v>32380.000000000004</v>
      </c>
      <c r="D16" s="6">
        <v>32.380000000000003</v>
      </c>
      <c r="E16" s="17">
        <v>7.42</v>
      </c>
      <c r="F16" s="17">
        <v>7.68</v>
      </c>
      <c r="G16" s="6">
        <v>160</v>
      </c>
      <c r="H16" s="6">
        <v>23</v>
      </c>
      <c r="I16" s="6">
        <v>311</v>
      </c>
      <c r="J16" s="6">
        <v>42</v>
      </c>
      <c r="K16" s="5" t="s">
        <v>20</v>
      </c>
      <c r="L16" s="14">
        <v>500</v>
      </c>
      <c r="M16" s="5">
        <v>0.5</v>
      </c>
      <c r="N16" s="20">
        <v>25.7</v>
      </c>
      <c r="O16" s="20">
        <v>1100000</v>
      </c>
      <c r="P16" s="43"/>
      <c r="Q16" s="49"/>
    </row>
    <row r="17" spans="2:17" x14ac:dyDescent="0.3">
      <c r="B17" s="16">
        <v>44268</v>
      </c>
      <c r="C17" s="5">
        <f t="shared" si="0"/>
        <v>33310</v>
      </c>
      <c r="D17" s="6">
        <v>33.31</v>
      </c>
      <c r="E17" s="17">
        <v>7.38</v>
      </c>
      <c r="F17" s="17">
        <v>7.65</v>
      </c>
      <c r="G17" s="6">
        <v>156</v>
      </c>
      <c r="H17" s="6">
        <v>22</v>
      </c>
      <c r="I17" s="6">
        <v>316</v>
      </c>
      <c r="J17" s="6">
        <v>40</v>
      </c>
      <c r="K17" s="5" t="s">
        <v>20</v>
      </c>
      <c r="L17" s="14">
        <v>600</v>
      </c>
      <c r="M17" s="5">
        <v>0.4</v>
      </c>
      <c r="N17" s="20">
        <v>24.6</v>
      </c>
      <c r="O17" s="20">
        <v>1700000</v>
      </c>
      <c r="P17" s="43"/>
    </row>
    <row r="18" spans="2:17" x14ac:dyDescent="0.3">
      <c r="B18" s="16">
        <v>44269</v>
      </c>
      <c r="C18" s="5">
        <f t="shared" si="0"/>
        <v>39780</v>
      </c>
      <c r="D18" s="6">
        <v>39.78</v>
      </c>
      <c r="E18" s="17">
        <v>7.45</v>
      </c>
      <c r="F18" s="17">
        <v>7.56</v>
      </c>
      <c r="G18" s="6">
        <v>153</v>
      </c>
      <c r="H18" s="6">
        <v>20</v>
      </c>
      <c r="I18" s="6">
        <v>322</v>
      </c>
      <c r="J18" s="6">
        <v>38</v>
      </c>
      <c r="K18" s="5" t="s">
        <v>20</v>
      </c>
      <c r="L18" s="14">
        <v>500</v>
      </c>
      <c r="M18" s="5">
        <v>0.5</v>
      </c>
      <c r="N18" s="20">
        <v>28.4</v>
      </c>
      <c r="O18" s="20">
        <v>1400000</v>
      </c>
      <c r="P18" s="43"/>
      <c r="Q18" s="49"/>
    </row>
    <row r="19" spans="2:17" x14ac:dyDescent="0.3">
      <c r="B19" s="16">
        <v>44270</v>
      </c>
      <c r="C19" s="5">
        <f t="shared" si="0"/>
        <v>37890</v>
      </c>
      <c r="D19" s="6">
        <v>37.89</v>
      </c>
      <c r="E19" s="17">
        <v>7.49</v>
      </c>
      <c r="F19" s="17">
        <v>7.55</v>
      </c>
      <c r="G19" s="6">
        <v>159</v>
      </c>
      <c r="H19" s="6">
        <v>22</v>
      </c>
      <c r="I19" s="56">
        <v>318</v>
      </c>
      <c r="J19" s="6">
        <v>41</v>
      </c>
      <c r="K19" s="5" t="s">
        <v>20</v>
      </c>
      <c r="L19" s="14">
        <v>700</v>
      </c>
      <c r="M19" s="5">
        <v>0.3</v>
      </c>
      <c r="N19" s="20">
        <v>26.2</v>
      </c>
      <c r="O19" s="20">
        <v>1300000</v>
      </c>
      <c r="P19" s="43"/>
    </row>
    <row r="20" spans="2:17" x14ac:dyDescent="0.3">
      <c r="B20" s="16">
        <v>44271</v>
      </c>
      <c r="C20" s="5">
        <f t="shared" si="0"/>
        <v>37150</v>
      </c>
      <c r="D20" s="6">
        <v>37.15</v>
      </c>
      <c r="E20" s="17">
        <v>7.51</v>
      </c>
      <c r="F20" s="17">
        <v>7.62</v>
      </c>
      <c r="G20" s="6">
        <v>156</v>
      </c>
      <c r="H20" s="6">
        <v>24</v>
      </c>
      <c r="I20" s="6">
        <v>315</v>
      </c>
      <c r="J20" s="6">
        <v>39</v>
      </c>
      <c r="K20" s="5" t="s">
        <v>20</v>
      </c>
      <c r="L20" s="14">
        <v>600</v>
      </c>
      <c r="M20" s="5">
        <v>0.4</v>
      </c>
      <c r="N20" s="20">
        <v>24.9</v>
      </c>
      <c r="O20" s="20">
        <v>1100000</v>
      </c>
      <c r="P20" s="43"/>
    </row>
    <row r="21" spans="2:17" x14ac:dyDescent="0.3">
      <c r="B21" s="16">
        <v>44272</v>
      </c>
      <c r="C21" s="5">
        <f t="shared" si="0"/>
        <v>35100</v>
      </c>
      <c r="D21" s="6">
        <v>35.1</v>
      </c>
      <c r="E21" s="17">
        <v>7.55</v>
      </c>
      <c r="F21" s="17">
        <v>7.71</v>
      </c>
      <c r="G21" s="35">
        <v>153</v>
      </c>
      <c r="H21" s="6">
        <v>21</v>
      </c>
      <c r="I21" s="6">
        <v>311</v>
      </c>
      <c r="J21" s="6">
        <v>37</v>
      </c>
      <c r="K21" s="5" t="s">
        <v>20</v>
      </c>
      <c r="L21" s="14">
        <v>400</v>
      </c>
      <c r="M21" s="5">
        <v>0.5</v>
      </c>
      <c r="N21" s="20">
        <v>27.3</v>
      </c>
      <c r="O21" s="20">
        <v>1300000</v>
      </c>
      <c r="P21" s="43"/>
    </row>
    <row r="22" spans="2:17" x14ac:dyDescent="0.3">
      <c r="B22" s="16">
        <v>44273</v>
      </c>
      <c r="C22" s="5">
        <f t="shared" si="0"/>
        <v>33640</v>
      </c>
      <c r="D22" s="6">
        <v>33.64</v>
      </c>
      <c r="E22" s="17">
        <v>7.47</v>
      </c>
      <c r="F22" s="17">
        <v>7.65</v>
      </c>
      <c r="G22" s="35">
        <v>159</v>
      </c>
      <c r="H22" s="6">
        <v>23</v>
      </c>
      <c r="I22" s="6">
        <v>309</v>
      </c>
      <c r="J22" s="6">
        <v>35</v>
      </c>
      <c r="K22" s="5" t="s">
        <v>20</v>
      </c>
      <c r="L22" s="14">
        <v>600</v>
      </c>
      <c r="M22" s="5">
        <v>0.4</v>
      </c>
      <c r="N22" s="20">
        <v>25.2</v>
      </c>
      <c r="O22" s="20">
        <v>1700000</v>
      </c>
      <c r="P22" s="43"/>
    </row>
    <row r="23" spans="2:17" x14ac:dyDescent="0.3">
      <c r="B23" s="16">
        <v>44274</v>
      </c>
      <c r="C23" s="5">
        <f t="shared" si="0"/>
        <v>33380</v>
      </c>
      <c r="D23" s="6">
        <v>33.380000000000003</v>
      </c>
      <c r="E23" s="17">
        <v>7.45</v>
      </c>
      <c r="F23" s="17">
        <v>7.72</v>
      </c>
      <c r="G23" s="35">
        <v>163</v>
      </c>
      <c r="H23" s="6">
        <v>25</v>
      </c>
      <c r="I23" s="6">
        <v>305</v>
      </c>
      <c r="J23" s="6">
        <v>38</v>
      </c>
      <c r="K23" s="5" t="s">
        <v>20</v>
      </c>
      <c r="L23" s="14">
        <v>700</v>
      </c>
      <c r="M23" s="5">
        <v>0.3</v>
      </c>
      <c r="N23" s="20">
        <v>24.9</v>
      </c>
      <c r="O23" s="20">
        <v>1400000</v>
      </c>
      <c r="P23" s="43"/>
    </row>
    <row r="24" spans="2:17" x14ac:dyDescent="0.3">
      <c r="B24" s="16">
        <v>44275</v>
      </c>
      <c r="C24" s="5">
        <f t="shared" si="0"/>
        <v>36390</v>
      </c>
      <c r="D24" s="6">
        <v>36.39</v>
      </c>
      <c r="E24" s="17">
        <v>7.38</v>
      </c>
      <c r="F24" s="17">
        <v>7.55</v>
      </c>
      <c r="G24" s="35">
        <v>166</v>
      </c>
      <c r="H24" s="6">
        <v>22</v>
      </c>
      <c r="I24" s="6">
        <v>302</v>
      </c>
      <c r="J24" s="6">
        <v>35</v>
      </c>
      <c r="K24" s="5" t="s">
        <v>20</v>
      </c>
      <c r="L24" s="14">
        <v>600</v>
      </c>
      <c r="M24" s="5">
        <v>0.4</v>
      </c>
      <c r="N24" s="20">
        <v>22.2</v>
      </c>
      <c r="O24" s="20">
        <v>1700000</v>
      </c>
      <c r="P24" s="43"/>
    </row>
    <row r="25" spans="2:17" x14ac:dyDescent="0.3">
      <c r="B25" s="16">
        <v>44276</v>
      </c>
      <c r="C25" s="5">
        <f t="shared" si="0"/>
        <v>35320</v>
      </c>
      <c r="D25" s="6">
        <v>35.32</v>
      </c>
      <c r="E25" s="17">
        <v>7.35</v>
      </c>
      <c r="F25" s="17">
        <v>7.48</v>
      </c>
      <c r="G25" s="35">
        <v>160</v>
      </c>
      <c r="H25" s="6">
        <v>20</v>
      </c>
      <c r="I25" s="6">
        <v>312</v>
      </c>
      <c r="J25" s="6">
        <v>33</v>
      </c>
      <c r="K25" s="5" t="s">
        <v>20</v>
      </c>
      <c r="L25" s="14">
        <v>500</v>
      </c>
      <c r="M25" s="5">
        <v>0.5</v>
      </c>
      <c r="N25" s="20">
        <v>23.8</v>
      </c>
      <c r="O25" s="20">
        <v>1100000</v>
      </c>
      <c r="P25" s="43"/>
    </row>
    <row r="26" spans="2:17" x14ac:dyDescent="0.3">
      <c r="B26" s="16">
        <v>44277</v>
      </c>
      <c r="C26" s="5">
        <f t="shared" si="0"/>
        <v>33010</v>
      </c>
      <c r="D26" s="6">
        <v>33.01</v>
      </c>
      <c r="E26" s="17">
        <v>7.41</v>
      </c>
      <c r="F26" s="17">
        <v>7.51</v>
      </c>
      <c r="G26" s="35">
        <v>156</v>
      </c>
      <c r="H26" s="6">
        <v>21</v>
      </c>
      <c r="I26" s="6">
        <v>316</v>
      </c>
      <c r="J26" s="6">
        <v>36</v>
      </c>
      <c r="K26" s="5" t="s">
        <v>20</v>
      </c>
      <c r="L26" s="14">
        <v>600</v>
      </c>
      <c r="M26" s="5">
        <v>0.4</v>
      </c>
      <c r="N26" s="20">
        <v>24.3</v>
      </c>
      <c r="O26" s="20">
        <v>1300000</v>
      </c>
      <c r="P26" s="43"/>
    </row>
    <row r="27" spans="2:17" x14ac:dyDescent="0.3">
      <c r="B27" s="16">
        <v>44278</v>
      </c>
      <c r="C27" s="5">
        <f t="shared" si="0"/>
        <v>34640</v>
      </c>
      <c r="D27" s="6">
        <v>34.64</v>
      </c>
      <c r="E27" s="17">
        <v>7.38</v>
      </c>
      <c r="F27" s="17">
        <v>7.56</v>
      </c>
      <c r="G27" s="35">
        <v>159</v>
      </c>
      <c r="H27" s="6">
        <v>19</v>
      </c>
      <c r="I27" s="6">
        <v>311</v>
      </c>
      <c r="J27" s="6">
        <v>38</v>
      </c>
      <c r="K27" s="5" t="s">
        <v>20</v>
      </c>
      <c r="L27" s="14">
        <v>700</v>
      </c>
      <c r="M27" s="5">
        <v>0.3</v>
      </c>
      <c r="N27" s="20">
        <v>22.1</v>
      </c>
      <c r="O27" s="20">
        <v>1400000</v>
      </c>
      <c r="P27" s="43"/>
    </row>
    <row r="28" spans="2:17" x14ac:dyDescent="0.3">
      <c r="B28" s="16">
        <v>44279</v>
      </c>
      <c r="C28" s="5">
        <f t="shared" si="0"/>
        <v>31760</v>
      </c>
      <c r="D28" s="6">
        <v>31.76</v>
      </c>
      <c r="E28" s="17">
        <v>7.45</v>
      </c>
      <c r="F28" s="17">
        <v>7.62</v>
      </c>
      <c r="G28" s="35">
        <v>156</v>
      </c>
      <c r="H28" s="6">
        <v>22</v>
      </c>
      <c r="I28" s="6">
        <v>318</v>
      </c>
      <c r="J28" s="6">
        <v>40</v>
      </c>
      <c r="K28" s="5" t="s">
        <v>20</v>
      </c>
      <c r="L28" s="14">
        <v>500</v>
      </c>
      <c r="M28" s="5">
        <v>0.5</v>
      </c>
      <c r="N28" s="20">
        <v>21.9</v>
      </c>
      <c r="O28" s="20">
        <v>1100000</v>
      </c>
      <c r="P28" s="43"/>
    </row>
    <row r="29" spans="2:17" x14ac:dyDescent="0.3">
      <c r="B29" s="16">
        <v>44280</v>
      </c>
      <c r="C29" s="5">
        <f t="shared" si="0"/>
        <v>31490</v>
      </c>
      <c r="D29" s="6">
        <v>31.49</v>
      </c>
      <c r="E29" s="17">
        <v>7.41</v>
      </c>
      <c r="F29" s="17">
        <v>7.65</v>
      </c>
      <c r="G29" s="35">
        <v>153</v>
      </c>
      <c r="H29" s="6">
        <v>24</v>
      </c>
      <c r="I29" s="35">
        <v>322</v>
      </c>
      <c r="J29" s="6">
        <v>42</v>
      </c>
      <c r="K29" s="5" t="s">
        <v>20</v>
      </c>
      <c r="L29" s="14">
        <v>600</v>
      </c>
      <c r="M29" s="5">
        <v>0.4</v>
      </c>
      <c r="N29" s="20">
        <v>24.6</v>
      </c>
      <c r="O29" s="20">
        <v>1700000</v>
      </c>
      <c r="P29" s="43"/>
    </row>
    <row r="30" spans="2:17" x14ac:dyDescent="0.3">
      <c r="B30" s="16">
        <v>44281</v>
      </c>
      <c r="C30" s="5">
        <f t="shared" si="0"/>
        <v>31940</v>
      </c>
      <c r="D30" s="6">
        <v>31.94</v>
      </c>
      <c r="E30" s="17">
        <v>7.35</v>
      </c>
      <c r="F30" s="17">
        <v>7.61</v>
      </c>
      <c r="G30" s="35">
        <v>159</v>
      </c>
      <c r="H30" s="6">
        <v>25</v>
      </c>
      <c r="I30" s="35">
        <v>328</v>
      </c>
      <c r="J30" s="6">
        <v>39</v>
      </c>
      <c r="K30" s="5" t="s">
        <v>20</v>
      </c>
      <c r="L30" s="14">
        <v>500</v>
      </c>
      <c r="M30" s="5">
        <v>0.5</v>
      </c>
      <c r="N30" s="20">
        <v>21.8</v>
      </c>
      <c r="O30" s="20">
        <v>1100000</v>
      </c>
      <c r="P30" s="43"/>
    </row>
    <row r="31" spans="2:17" x14ac:dyDescent="0.3">
      <c r="B31" s="16">
        <v>44282</v>
      </c>
      <c r="C31" s="5">
        <f t="shared" si="0"/>
        <v>36600</v>
      </c>
      <c r="D31" s="6">
        <v>36.6</v>
      </c>
      <c r="E31" s="17">
        <v>7.39</v>
      </c>
      <c r="F31" s="17">
        <v>7.55</v>
      </c>
      <c r="G31" s="35">
        <v>163</v>
      </c>
      <c r="H31" s="6">
        <v>23</v>
      </c>
      <c r="I31" s="35">
        <v>319</v>
      </c>
      <c r="J31" s="6">
        <v>41</v>
      </c>
      <c r="K31" s="5" t="s">
        <v>20</v>
      </c>
      <c r="L31" s="14">
        <v>700</v>
      </c>
      <c r="M31" s="5">
        <v>0.3</v>
      </c>
      <c r="N31" s="20">
        <v>23.8</v>
      </c>
      <c r="O31" s="20">
        <v>1300000</v>
      </c>
      <c r="P31" s="43"/>
    </row>
    <row r="32" spans="2:17" x14ac:dyDescent="0.3">
      <c r="B32" s="16">
        <v>44283</v>
      </c>
      <c r="C32" s="5">
        <f t="shared" si="0"/>
        <v>37920</v>
      </c>
      <c r="D32" s="6">
        <v>37.92</v>
      </c>
      <c r="E32" s="20">
        <v>7.42</v>
      </c>
      <c r="F32" s="20">
        <v>7.52</v>
      </c>
      <c r="G32" s="62">
        <v>159</v>
      </c>
      <c r="H32" s="62">
        <v>24</v>
      </c>
      <c r="I32" s="62">
        <v>311</v>
      </c>
      <c r="J32" s="62">
        <v>38</v>
      </c>
      <c r="K32" s="5" t="s">
        <v>20</v>
      </c>
      <c r="L32" s="67">
        <v>600</v>
      </c>
      <c r="M32" s="5">
        <v>0.4</v>
      </c>
      <c r="N32" s="20">
        <v>24.5</v>
      </c>
      <c r="O32" s="20">
        <v>1400000</v>
      </c>
      <c r="P32" s="43"/>
    </row>
    <row r="33" spans="2:16" x14ac:dyDescent="0.3">
      <c r="B33" s="16">
        <v>44284</v>
      </c>
      <c r="C33" s="5">
        <f t="shared" si="0"/>
        <v>42760</v>
      </c>
      <c r="D33" s="58">
        <v>42.76</v>
      </c>
      <c r="E33" s="20">
        <v>7.36</v>
      </c>
      <c r="F33" s="20">
        <v>7.63</v>
      </c>
      <c r="G33" s="62">
        <v>156</v>
      </c>
      <c r="H33" s="62">
        <v>26</v>
      </c>
      <c r="I33" s="62">
        <v>307</v>
      </c>
      <c r="J33" s="62">
        <v>40</v>
      </c>
      <c r="K33" s="5" t="s">
        <v>20</v>
      </c>
      <c r="L33" s="14">
        <v>500</v>
      </c>
      <c r="M33" s="5">
        <v>0.5</v>
      </c>
      <c r="N33" s="20">
        <v>22.2</v>
      </c>
      <c r="O33" s="20">
        <v>1100000</v>
      </c>
      <c r="P33" s="43"/>
    </row>
    <row r="34" spans="2:16" x14ac:dyDescent="0.3">
      <c r="B34" s="16">
        <v>44285</v>
      </c>
      <c r="C34" s="5">
        <f t="shared" si="0"/>
        <v>42950</v>
      </c>
      <c r="D34" s="58">
        <v>42.95</v>
      </c>
      <c r="E34" s="20">
        <v>7.35</v>
      </c>
      <c r="F34" s="20">
        <v>7.56</v>
      </c>
      <c r="G34" s="62">
        <v>163</v>
      </c>
      <c r="H34" s="62">
        <v>27</v>
      </c>
      <c r="I34" s="62">
        <v>312</v>
      </c>
      <c r="J34" s="62">
        <v>42</v>
      </c>
      <c r="K34" s="5" t="s">
        <v>20</v>
      </c>
      <c r="L34" s="14">
        <v>700</v>
      </c>
      <c r="M34" s="5">
        <v>0.3</v>
      </c>
      <c r="N34" s="20">
        <v>24.1</v>
      </c>
      <c r="O34" s="66">
        <v>1700000</v>
      </c>
      <c r="P34" s="43"/>
    </row>
    <row r="35" spans="2:16" ht="15" thickBot="1" x14ac:dyDescent="0.35">
      <c r="B35" s="42">
        <v>44286</v>
      </c>
      <c r="C35" s="32">
        <f t="shared" si="0"/>
        <v>38180</v>
      </c>
      <c r="D35" s="59">
        <v>38.18</v>
      </c>
      <c r="E35" s="61">
        <v>7.41</v>
      </c>
      <c r="F35" s="61">
        <v>7.59</v>
      </c>
      <c r="G35" s="63">
        <v>166</v>
      </c>
      <c r="H35" s="63">
        <v>24</v>
      </c>
      <c r="I35" s="63">
        <v>314</v>
      </c>
      <c r="J35" s="63">
        <v>39</v>
      </c>
      <c r="K35" s="32" t="s">
        <v>20</v>
      </c>
      <c r="L35" s="65">
        <v>600</v>
      </c>
      <c r="M35" s="32">
        <v>0.4</v>
      </c>
      <c r="N35" s="61">
        <v>25.9</v>
      </c>
      <c r="O35" s="61">
        <v>1300000</v>
      </c>
      <c r="P35" s="55"/>
    </row>
    <row r="36" spans="2:16" ht="15" thickBot="1" x14ac:dyDescent="0.35">
      <c r="B36" s="44" t="s">
        <v>21</v>
      </c>
      <c r="C36" s="15">
        <f t="shared" ref="C36:O36" si="1">AVERAGE(C5:C35)</f>
        <v>36513.548387096773</v>
      </c>
      <c r="D36" s="15">
        <f t="shared" si="1"/>
        <v>36.513548387096776</v>
      </c>
      <c r="E36" s="15">
        <f t="shared" si="1"/>
        <v>7.446129032258062</v>
      </c>
      <c r="F36" s="15">
        <f t="shared" si="1"/>
        <v>7.6122580645161309</v>
      </c>
      <c r="G36" s="15">
        <f t="shared" si="1"/>
        <v>159.09677419354838</v>
      </c>
      <c r="H36" s="15">
        <f t="shared" si="1"/>
        <v>22.516129032258064</v>
      </c>
      <c r="I36" s="15">
        <f t="shared" si="1"/>
        <v>313.06451612903226</v>
      </c>
      <c r="J36" s="15">
        <f t="shared" si="1"/>
        <v>38.483870967741936</v>
      </c>
      <c r="K36" s="15" t="s">
        <v>20</v>
      </c>
      <c r="L36" s="15">
        <f t="shared" si="1"/>
        <v>590.32258064516134</v>
      </c>
      <c r="M36" s="15">
        <f t="shared" si="1"/>
        <v>0.4064516129032259</v>
      </c>
      <c r="N36" s="15">
        <f t="shared" si="1"/>
        <v>24.509677419354833</v>
      </c>
      <c r="O36" s="15">
        <f t="shared" si="1"/>
        <v>1364516.1290322582</v>
      </c>
      <c r="P36" s="57"/>
    </row>
    <row r="37" spans="2:16" ht="19.5" customHeight="1" thickBot="1" x14ac:dyDescent="0.35">
      <c r="D37" s="79">
        <f>SUM(D5:D35)</f>
        <v>1131.92</v>
      </c>
    </row>
    <row r="38" spans="2:16" ht="19.5" customHeight="1" x14ac:dyDescent="0.3"/>
    <row r="39" spans="2:16" ht="19.5" customHeight="1" x14ac:dyDescent="0.3"/>
    <row r="40" spans="2:16" ht="60" customHeight="1" x14ac:dyDescent="0.3">
      <c r="B40" s="47" t="s">
        <v>32</v>
      </c>
      <c r="C40" s="80" t="s">
        <v>33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6" ht="19.5" customHeight="1" x14ac:dyDescent="0.3"/>
    <row r="42" spans="2:16" ht="19.5" customHeight="1" x14ac:dyDescent="0.3">
      <c r="B42" s="76" t="s">
        <v>35</v>
      </c>
      <c r="C42" s="76">
        <f>MAX(C5:C35)</f>
        <v>42950</v>
      </c>
      <c r="D42" s="76">
        <f t="shared" ref="D42:J42" si="2">MAX(D5:D35)</f>
        <v>42.95</v>
      </c>
      <c r="E42" s="76">
        <f t="shared" si="2"/>
        <v>7.55</v>
      </c>
      <c r="F42" s="76">
        <f t="shared" si="2"/>
        <v>7.72</v>
      </c>
      <c r="G42" s="76">
        <f t="shared" si="2"/>
        <v>166</v>
      </c>
      <c r="H42" s="76">
        <f t="shared" si="2"/>
        <v>27</v>
      </c>
      <c r="I42" s="76">
        <f t="shared" si="2"/>
        <v>328</v>
      </c>
      <c r="J42" s="76">
        <f t="shared" si="2"/>
        <v>42</v>
      </c>
      <c r="K42"/>
      <c r="L42" s="76">
        <f t="shared" ref="L42:O42" si="3">MAX(L5:L35)</f>
        <v>700</v>
      </c>
      <c r="M42" s="76">
        <f t="shared" si="3"/>
        <v>0.5</v>
      </c>
      <c r="N42" s="76">
        <f t="shared" si="3"/>
        <v>28.4</v>
      </c>
      <c r="O42" s="76">
        <f t="shared" si="3"/>
        <v>1700000</v>
      </c>
    </row>
    <row r="43" spans="2:16" ht="19.5" customHeight="1" x14ac:dyDescent="0.3">
      <c r="B43" s="76" t="s">
        <v>36</v>
      </c>
      <c r="C43" s="76">
        <f>MIN(C5:C35)</f>
        <v>31490</v>
      </c>
      <c r="D43" s="76">
        <f t="shared" ref="D43:J43" si="4">MIN(D5:D35)</f>
        <v>31.49</v>
      </c>
      <c r="E43" s="76">
        <f t="shared" si="4"/>
        <v>7.35</v>
      </c>
      <c r="F43" s="76">
        <f t="shared" si="4"/>
        <v>7.48</v>
      </c>
      <c r="G43" s="76">
        <f t="shared" si="4"/>
        <v>153</v>
      </c>
      <c r="H43" s="76">
        <f t="shared" si="4"/>
        <v>19</v>
      </c>
      <c r="I43" s="76">
        <f t="shared" si="4"/>
        <v>302</v>
      </c>
      <c r="J43" s="76">
        <f t="shared" si="4"/>
        <v>33</v>
      </c>
      <c r="K43"/>
      <c r="L43" s="76">
        <f t="shared" ref="L43:O43" si="5">MIN(L5:L35)</f>
        <v>400</v>
      </c>
      <c r="M43" s="76">
        <f t="shared" si="5"/>
        <v>0.3</v>
      </c>
      <c r="N43" s="76">
        <f t="shared" si="5"/>
        <v>21.8</v>
      </c>
      <c r="O43" s="76">
        <f t="shared" si="5"/>
        <v>1100000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0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topLeftCell="A9" zoomScale="93" workbookViewId="0">
      <selection activeCell="P5" sqref="P5:P35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2.33203125" style="1" customWidth="1"/>
    <col min="16" max="16" width="33.109375" style="1" customWidth="1"/>
    <col min="17" max="16384" width="9.109375" style="1"/>
  </cols>
  <sheetData>
    <row r="1" spans="1:45" ht="15" thickBot="1" x14ac:dyDescent="0.35"/>
    <row r="2" spans="1:45" ht="69.75" customHeight="1" thickBot="1" x14ac:dyDescent="0.35">
      <c r="A2" s="2"/>
      <c r="B2" s="81" t="s">
        <v>28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89.25" customHeight="1" x14ac:dyDescent="0.3">
      <c r="A3" s="2"/>
      <c r="B3" s="84" t="s">
        <v>1</v>
      </c>
      <c r="C3" s="85" t="s">
        <v>2</v>
      </c>
      <c r="D3" s="86"/>
      <c r="E3" s="87" t="s">
        <v>3</v>
      </c>
      <c r="F3" s="87"/>
      <c r="G3" s="88" t="s">
        <v>4</v>
      </c>
      <c r="H3" s="89"/>
      <c r="I3" s="90" t="s">
        <v>5</v>
      </c>
      <c r="J3" s="89"/>
      <c r="K3" s="91" t="s">
        <v>6</v>
      </c>
      <c r="L3" s="89"/>
      <c r="M3" s="9" t="s">
        <v>7</v>
      </c>
      <c r="N3" s="104" t="s">
        <v>29</v>
      </c>
      <c r="O3" s="104"/>
      <c r="P3" s="92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81" customHeight="1" thickBot="1" x14ac:dyDescent="0.35">
      <c r="A4" s="3"/>
      <c r="B4" s="114"/>
      <c r="C4" s="68" t="s">
        <v>9</v>
      </c>
      <c r="D4" s="69" t="s">
        <v>10</v>
      </c>
      <c r="E4" s="70" t="s">
        <v>11</v>
      </c>
      <c r="F4" s="70" t="s">
        <v>12</v>
      </c>
      <c r="G4" s="71" t="s">
        <v>13</v>
      </c>
      <c r="H4" s="71" t="s">
        <v>26</v>
      </c>
      <c r="I4" s="72" t="s">
        <v>15</v>
      </c>
      <c r="J4" s="72" t="s">
        <v>27</v>
      </c>
      <c r="K4" s="73" t="s">
        <v>17</v>
      </c>
      <c r="L4" s="73" t="s">
        <v>18</v>
      </c>
      <c r="M4" s="74" t="s">
        <v>19</v>
      </c>
      <c r="N4" s="73" t="s">
        <v>30</v>
      </c>
      <c r="O4" s="73" t="s">
        <v>31</v>
      </c>
      <c r="P4" s="9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customHeight="1" x14ac:dyDescent="0.3">
      <c r="B5" s="8">
        <v>44256</v>
      </c>
      <c r="C5" s="4">
        <f>D5*1000</f>
        <v>24810</v>
      </c>
      <c r="D5" s="41">
        <v>24.81</v>
      </c>
      <c r="E5" s="41">
        <v>7.15</v>
      </c>
      <c r="F5" s="41">
        <v>7.7</v>
      </c>
      <c r="G5" s="41">
        <v>148</v>
      </c>
      <c r="H5" s="41">
        <v>14</v>
      </c>
      <c r="I5" s="41">
        <v>260</v>
      </c>
      <c r="J5" s="41">
        <v>22</v>
      </c>
      <c r="K5" s="4" t="s">
        <v>20</v>
      </c>
      <c r="L5" s="52">
        <v>700</v>
      </c>
      <c r="M5" s="53">
        <v>0.3</v>
      </c>
      <c r="N5" s="54">
        <v>22.93</v>
      </c>
      <c r="O5" s="54">
        <v>1700000</v>
      </c>
      <c r="P5" s="60"/>
    </row>
    <row r="6" spans="1:45" ht="15" customHeight="1" x14ac:dyDescent="0.3">
      <c r="B6" s="16">
        <v>44257</v>
      </c>
      <c r="C6" s="5">
        <f t="shared" ref="C6:C35" si="0">D6*1000</f>
        <v>24660</v>
      </c>
      <c r="D6" s="21">
        <v>24.66</v>
      </c>
      <c r="E6" s="21">
        <v>7.18</v>
      </c>
      <c r="F6" s="21">
        <v>7.55</v>
      </c>
      <c r="G6" s="21">
        <v>138</v>
      </c>
      <c r="H6" s="21">
        <v>13</v>
      </c>
      <c r="I6" s="21">
        <v>277</v>
      </c>
      <c r="J6" s="21">
        <v>20</v>
      </c>
      <c r="K6" s="5" t="s">
        <v>20</v>
      </c>
      <c r="L6" s="25">
        <v>500</v>
      </c>
      <c r="M6" s="23">
        <v>0.4</v>
      </c>
      <c r="N6" s="24">
        <v>23.82</v>
      </c>
      <c r="O6" s="24">
        <v>1400000</v>
      </c>
      <c r="P6" s="43"/>
    </row>
    <row r="7" spans="1:45" ht="15" customHeight="1" x14ac:dyDescent="0.3">
      <c r="B7" s="16">
        <v>44258</v>
      </c>
      <c r="C7" s="5">
        <f t="shared" si="0"/>
        <v>25570</v>
      </c>
      <c r="D7" s="21">
        <v>25.57</v>
      </c>
      <c r="E7" s="21">
        <v>7.1</v>
      </c>
      <c r="F7" s="21">
        <v>7.6</v>
      </c>
      <c r="G7" s="21">
        <v>140</v>
      </c>
      <c r="H7" s="21">
        <v>15</v>
      </c>
      <c r="I7" s="21">
        <v>270</v>
      </c>
      <c r="J7" s="21">
        <v>23</v>
      </c>
      <c r="K7" s="5" t="s">
        <v>20</v>
      </c>
      <c r="L7" s="25">
        <v>600</v>
      </c>
      <c r="M7" s="23">
        <v>0.3</v>
      </c>
      <c r="N7" s="24">
        <v>25.04</v>
      </c>
      <c r="O7" s="24">
        <v>1300000</v>
      </c>
      <c r="P7" s="43"/>
    </row>
    <row r="8" spans="1:45" ht="15" customHeight="1" x14ac:dyDescent="0.3">
      <c r="B8" s="16">
        <v>44259</v>
      </c>
      <c r="C8" s="5">
        <f t="shared" si="0"/>
        <v>23800</v>
      </c>
      <c r="D8" s="21">
        <v>23.8</v>
      </c>
      <c r="E8" s="21">
        <v>7.25</v>
      </c>
      <c r="F8" s="21">
        <v>7.7</v>
      </c>
      <c r="G8" s="21">
        <v>132</v>
      </c>
      <c r="H8" s="21">
        <v>13</v>
      </c>
      <c r="I8" s="21">
        <v>256</v>
      </c>
      <c r="J8" s="21">
        <v>19</v>
      </c>
      <c r="K8" s="5" t="s">
        <v>20</v>
      </c>
      <c r="L8" s="25">
        <v>500</v>
      </c>
      <c r="M8" s="23">
        <v>0.3</v>
      </c>
      <c r="N8" s="24">
        <v>24.48</v>
      </c>
      <c r="O8" s="24">
        <v>1400000</v>
      </c>
      <c r="P8" s="43"/>
    </row>
    <row r="9" spans="1:45" ht="15" customHeight="1" x14ac:dyDescent="0.3">
      <c r="B9" s="16">
        <v>44260</v>
      </c>
      <c r="C9" s="5">
        <f t="shared" si="0"/>
        <v>25180</v>
      </c>
      <c r="D9" s="21">
        <v>25.18</v>
      </c>
      <c r="E9" s="21">
        <v>7.3</v>
      </c>
      <c r="F9" s="21">
        <v>7.84</v>
      </c>
      <c r="G9" s="21">
        <v>142</v>
      </c>
      <c r="H9" s="21">
        <v>14</v>
      </c>
      <c r="I9" s="21">
        <v>269</v>
      </c>
      <c r="J9" s="21">
        <v>22</v>
      </c>
      <c r="K9" s="5" t="s">
        <v>20</v>
      </c>
      <c r="L9" s="25">
        <v>400</v>
      </c>
      <c r="M9" s="23">
        <v>0.3</v>
      </c>
      <c r="N9" s="24">
        <v>25.14</v>
      </c>
      <c r="O9" s="24">
        <v>1700000</v>
      </c>
      <c r="P9" s="43"/>
    </row>
    <row r="10" spans="1:45" ht="15" customHeight="1" x14ac:dyDescent="0.3">
      <c r="B10" s="16">
        <v>44261</v>
      </c>
      <c r="C10" s="5">
        <f t="shared" si="0"/>
        <v>25030</v>
      </c>
      <c r="D10" s="21">
        <v>25.03</v>
      </c>
      <c r="E10" s="21">
        <v>7.25</v>
      </c>
      <c r="F10" s="21">
        <v>7.7</v>
      </c>
      <c r="G10" s="21">
        <v>130</v>
      </c>
      <c r="H10" s="21">
        <v>15</v>
      </c>
      <c r="I10" s="21">
        <v>272</v>
      </c>
      <c r="J10" s="21">
        <v>20</v>
      </c>
      <c r="K10" s="5" t="s">
        <v>20</v>
      </c>
      <c r="L10" s="27">
        <v>600</v>
      </c>
      <c r="M10" s="29">
        <v>0.4</v>
      </c>
      <c r="N10" s="26">
        <v>26.24</v>
      </c>
      <c r="O10" s="24">
        <v>1200000</v>
      </c>
      <c r="P10" s="43"/>
    </row>
    <row r="11" spans="1:45" ht="15" customHeight="1" x14ac:dyDescent="0.3">
      <c r="B11" s="16">
        <v>44262</v>
      </c>
      <c r="C11" s="23">
        <f t="shared" si="0"/>
        <v>26390</v>
      </c>
      <c r="D11" s="21">
        <v>26.39</v>
      </c>
      <c r="E11" s="21">
        <v>7.11</v>
      </c>
      <c r="F11" s="21">
        <v>7.84</v>
      </c>
      <c r="G11" s="6">
        <v>136</v>
      </c>
      <c r="H11" s="6">
        <v>16</v>
      </c>
      <c r="I11" s="6">
        <v>260</v>
      </c>
      <c r="J11" s="6">
        <v>21</v>
      </c>
      <c r="K11" s="5" t="s">
        <v>20</v>
      </c>
      <c r="L11" s="27">
        <v>500</v>
      </c>
      <c r="M11" s="29">
        <v>0.3</v>
      </c>
      <c r="N11" s="26">
        <v>23.97</v>
      </c>
      <c r="O11" s="24">
        <v>1300000</v>
      </c>
      <c r="P11" s="43"/>
    </row>
    <row r="12" spans="1:45" ht="15" customHeight="1" x14ac:dyDescent="0.3">
      <c r="B12" s="16">
        <v>44263</v>
      </c>
      <c r="C12" s="23">
        <f t="shared" si="0"/>
        <v>24810</v>
      </c>
      <c r="D12" s="21">
        <v>24.81</v>
      </c>
      <c r="E12" s="21">
        <v>7.18</v>
      </c>
      <c r="F12" s="21">
        <v>7.64</v>
      </c>
      <c r="G12" s="6">
        <v>145</v>
      </c>
      <c r="H12" s="6">
        <v>13</v>
      </c>
      <c r="I12" s="6">
        <v>280</v>
      </c>
      <c r="J12" s="6">
        <v>24</v>
      </c>
      <c r="K12" s="5" t="s">
        <v>20</v>
      </c>
      <c r="L12" s="27">
        <v>700</v>
      </c>
      <c r="M12" s="29">
        <v>0.2</v>
      </c>
      <c r="N12" s="26">
        <v>21.5</v>
      </c>
      <c r="O12" s="24">
        <v>1700000</v>
      </c>
      <c r="P12" s="43"/>
    </row>
    <row r="13" spans="1:45" ht="15" customHeight="1" x14ac:dyDescent="0.3">
      <c r="B13" s="16">
        <v>44264</v>
      </c>
      <c r="C13" s="23">
        <f t="shared" si="0"/>
        <v>25050</v>
      </c>
      <c r="D13" s="21">
        <v>25.05</v>
      </c>
      <c r="E13" s="21">
        <v>7.12</v>
      </c>
      <c r="F13" s="21">
        <v>7.59</v>
      </c>
      <c r="G13" s="6">
        <v>148</v>
      </c>
      <c r="H13" s="6">
        <v>15</v>
      </c>
      <c r="I13" s="6">
        <v>263</v>
      </c>
      <c r="J13" s="6">
        <v>20</v>
      </c>
      <c r="K13" s="5" t="s">
        <v>20</v>
      </c>
      <c r="L13" s="27">
        <v>500</v>
      </c>
      <c r="M13" s="29">
        <v>0.4</v>
      </c>
      <c r="N13" s="26">
        <v>22.7</v>
      </c>
      <c r="O13" s="24">
        <v>1400000</v>
      </c>
      <c r="P13" s="43"/>
    </row>
    <row r="14" spans="1:45" ht="15" customHeight="1" x14ac:dyDescent="0.3">
      <c r="B14" s="16">
        <v>44265</v>
      </c>
      <c r="C14" s="5">
        <f t="shared" si="0"/>
        <v>25050</v>
      </c>
      <c r="D14" s="6">
        <v>25.05</v>
      </c>
      <c r="E14" s="6">
        <v>7.24</v>
      </c>
      <c r="F14" s="21">
        <v>7.64</v>
      </c>
      <c r="G14" s="6">
        <v>130</v>
      </c>
      <c r="H14" s="6">
        <v>12</v>
      </c>
      <c r="I14" s="6">
        <v>250</v>
      </c>
      <c r="J14" s="6">
        <v>25</v>
      </c>
      <c r="K14" s="5" t="s">
        <v>20</v>
      </c>
      <c r="L14" s="14">
        <v>400</v>
      </c>
      <c r="M14" s="5">
        <v>0.3</v>
      </c>
      <c r="N14" s="20">
        <v>24.67</v>
      </c>
      <c r="O14" s="20">
        <v>1700000</v>
      </c>
      <c r="P14" s="43"/>
    </row>
    <row r="15" spans="1:45" ht="15" customHeight="1" x14ac:dyDescent="0.3">
      <c r="B15" s="16">
        <v>44266</v>
      </c>
      <c r="C15" s="5">
        <f t="shared" si="0"/>
        <v>25710</v>
      </c>
      <c r="D15" s="6">
        <v>25.71</v>
      </c>
      <c r="E15" s="6">
        <v>7.12</v>
      </c>
      <c r="F15" s="6">
        <v>7.52</v>
      </c>
      <c r="G15" s="6">
        <v>135</v>
      </c>
      <c r="H15" s="6">
        <v>14</v>
      </c>
      <c r="I15" s="6">
        <v>273</v>
      </c>
      <c r="J15" s="6">
        <v>20</v>
      </c>
      <c r="K15" s="5" t="s">
        <v>20</v>
      </c>
      <c r="L15" s="14">
        <v>700</v>
      </c>
      <c r="M15" s="5">
        <v>0.4</v>
      </c>
      <c r="N15" s="20">
        <v>23.32</v>
      </c>
      <c r="O15" s="20">
        <v>1400000</v>
      </c>
      <c r="P15" s="43"/>
    </row>
    <row r="16" spans="1:45" ht="15" customHeight="1" x14ac:dyDescent="0.3">
      <c r="B16" s="16">
        <v>44267</v>
      </c>
      <c r="C16" s="5">
        <f t="shared" si="0"/>
        <v>24910</v>
      </c>
      <c r="D16" s="6">
        <v>24.91</v>
      </c>
      <c r="E16" s="6">
        <v>7.17</v>
      </c>
      <c r="F16" s="6">
        <v>7.88</v>
      </c>
      <c r="G16" s="6">
        <v>132</v>
      </c>
      <c r="H16" s="6">
        <v>15</v>
      </c>
      <c r="I16" s="6">
        <v>260</v>
      </c>
      <c r="J16" s="6">
        <v>22</v>
      </c>
      <c r="K16" s="5" t="s">
        <v>20</v>
      </c>
      <c r="L16" s="14">
        <v>500</v>
      </c>
      <c r="M16" s="5">
        <v>0.3</v>
      </c>
      <c r="N16" s="20">
        <v>25.58</v>
      </c>
      <c r="O16" s="20">
        <v>1300000</v>
      </c>
      <c r="P16" s="43"/>
    </row>
    <row r="17" spans="2:17" ht="15" customHeight="1" x14ac:dyDescent="0.3">
      <c r="B17" s="16">
        <v>44268</v>
      </c>
      <c r="C17" s="5">
        <f t="shared" si="0"/>
        <v>24710</v>
      </c>
      <c r="D17" s="6">
        <v>24.71</v>
      </c>
      <c r="E17" s="6">
        <v>7.15</v>
      </c>
      <c r="F17" s="6">
        <v>7.54</v>
      </c>
      <c r="G17" s="6">
        <v>140</v>
      </c>
      <c r="H17" s="6">
        <v>14</v>
      </c>
      <c r="I17" s="6">
        <v>283</v>
      </c>
      <c r="J17" s="6">
        <v>18</v>
      </c>
      <c r="K17" s="5" t="s">
        <v>20</v>
      </c>
      <c r="L17" s="14">
        <v>600</v>
      </c>
      <c r="M17" s="5">
        <v>0.3</v>
      </c>
      <c r="N17" s="20">
        <v>26.01</v>
      </c>
      <c r="O17" s="20">
        <v>1700000</v>
      </c>
      <c r="P17" s="43"/>
      <c r="Q17" s="49"/>
    </row>
    <row r="18" spans="2:17" ht="15" customHeight="1" x14ac:dyDescent="0.3">
      <c r="B18" s="16">
        <v>44269</v>
      </c>
      <c r="C18" s="5">
        <f t="shared" si="0"/>
        <v>26360</v>
      </c>
      <c r="D18" s="6">
        <v>26.36</v>
      </c>
      <c r="E18" s="6">
        <v>7.08</v>
      </c>
      <c r="F18" s="6">
        <v>7.74</v>
      </c>
      <c r="G18" s="6">
        <v>130</v>
      </c>
      <c r="H18" s="6">
        <v>13</v>
      </c>
      <c r="I18" s="6">
        <v>258</v>
      </c>
      <c r="J18" s="6">
        <v>23</v>
      </c>
      <c r="K18" s="5" t="s">
        <v>20</v>
      </c>
      <c r="L18" s="14">
        <v>500</v>
      </c>
      <c r="M18" s="5">
        <v>0.3</v>
      </c>
      <c r="N18" s="20">
        <v>26.82</v>
      </c>
      <c r="O18" s="20">
        <v>1400000</v>
      </c>
      <c r="P18" s="43"/>
      <c r="Q18" s="48"/>
    </row>
    <row r="19" spans="2:17" ht="15" customHeight="1" x14ac:dyDescent="0.3">
      <c r="B19" s="16">
        <v>44270</v>
      </c>
      <c r="C19" s="5">
        <f t="shared" si="0"/>
        <v>26090</v>
      </c>
      <c r="D19" s="6">
        <v>26.09</v>
      </c>
      <c r="E19" s="6">
        <v>7.22</v>
      </c>
      <c r="F19" s="6">
        <v>7.7</v>
      </c>
      <c r="G19" s="6">
        <v>152</v>
      </c>
      <c r="H19" s="6">
        <v>16</v>
      </c>
      <c r="I19" s="6">
        <v>270</v>
      </c>
      <c r="J19" s="6">
        <v>20</v>
      </c>
      <c r="K19" s="5" t="s">
        <v>20</v>
      </c>
      <c r="L19" s="14">
        <v>600</v>
      </c>
      <c r="M19" s="5">
        <v>0.4</v>
      </c>
      <c r="N19" s="20">
        <v>22.59</v>
      </c>
      <c r="O19" s="20">
        <v>1200000</v>
      </c>
      <c r="P19" s="43"/>
    </row>
    <row r="20" spans="2:17" ht="15" customHeight="1" x14ac:dyDescent="0.3">
      <c r="B20" s="16">
        <v>44271</v>
      </c>
      <c r="C20" s="5">
        <f t="shared" si="0"/>
        <v>25700</v>
      </c>
      <c r="D20" s="6">
        <v>25.7</v>
      </c>
      <c r="E20" s="6">
        <v>7.37</v>
      </c>
      <c r="F20" s="6">
        <v>7.89</v>
      </c>
      <c r="G20" s="6">
        <v>138</v>
      </c>
      <c r="H20" s="6">
        <v>13</v>
      </c>
      <c r="I20" s="6">
        <v>250</v>
      </c>
      <c r="J20" s="6">
        <v>24</v>
      </c>
      <c r="K20" s="5" t="s">
        <v>20</v>
      </c>
      <c r="L20" s="14">
        <v>400</v>
      </c>
      <c r="M20" s="5">
        <v>0.5</v>
      </c>
      <c r="N20" s="20">
        <v>25.69</v>
      </c>
      <c r="O20" s="20">
        <v>1700000</v>
      </c>
      <c r="P20" s="43"/>
    </row>
    <row r="21" spans="2:17" ht="15" customHeight="1" x14ac:dyDescent="0.3">
      <c r="B21" s="16">
        <v>44272</v>
      </c>
      <c r="C21" s="5">
        <f t="shared" si="0"/>
        <v>24180</v>
      </c>
      <c r="D21" s="6">
        <v>24.18</v>
      </c>
      <c r="E21" s="6">
        <v>7.14</v>
      </c>
      <c r="F21" s="6">
        <v>7.73</v>
      </c>
      <c r="G21" s="35">
        <v>130</v>
      </c>
      <c r="H21" s="6">
        <v>14</v>
      </c>
      <c r="I21" s="6">
        <v>270</v>
      </c>
      <c r="J21" s="6">
        <v>19</v>
      </c>
      <c r="K21" s="5" t="s">
        <v>20</v>
      </c>
      <c r="L21" s="14">
        <v>500</v>
      </c>
      <c r="M21" s="5">
        <v>0.3</v>
      </c>
      <c r="N21" s="20">
        <v>25.58</v>
      </c>
      <c r="O21" s="20">
        <v>1300000</v>
      </c>
      <c r="P21" s="43"/>
    </row>
    <row r="22" spans="2:17" ht="15" customHeight="1" x14ac:dyDescent="0.3">
      <c r="B22" s="16">
        <v>44273</v>
      </c>
      <c r="C22" s="5">
        <f t="shared" si="0"/>
        <v>24020</v>
      </c>
      <c r="D22" s="6">
        <v>24.02</v>
      </c>
      <c r="E22" s="6">
        <v>7.15</v>
      </c>
      <c r="F22" s="56">
        <v>7.8</v>
      </c>
      <c r="G22" s="35">
        <v>135</v>
      </c>
      <c r="H22" s="6">
        <v>16</v>
      </c>
      <c r="I22" s="6">
        <v>265</v>
      </c>
      <c r="J22" s="6">
        <v>21</v>
      </c>
      <c r="K22" s="5" t="s">
        <v>20</v>
      </c>
      <c r="L22" s="14">
        <v>700</v>
      </c>
      <c r="M22" s="5">
        <v>0.3</v>
      </c>
      <c r="N22" s="20">
        <v>24.64</v>
      </c>
      <c r="O22" s="20">
        <v>1700000</v>
      </c>
      <c r="P22" s="43"/>
    </row>
    <row r="23" spans="2:17" ht="15" customHeight="1" x14ac:dyDescent="0.3">
      <c r="B23" s="16">
        <v>44274</v>
      </c>
      <c r="C23" s="5">
        <f t="shared" si="0"/>
        <v>25480</v>
      </c>
      <c r="D23" s="6">
        <v>25.48</v>
      </c>
      <c r="E23" s="6">
        <v>7.1</v>
      </c>
      <c r="F23" s="6">
        <v>7.59</v>
      </c>
      <c r="G23" s="35">
        <v>145</v>
      </c>
      <c r="H23" s="6">
        <v>14</v>
      </c>
      <c r="I23" s="6">
        <v>250</v>
      </c>
      <c r="J23" s="6">
        <v>20</v>
      </c>
      <c r="K23" s="5" t="s">
        <v>20</v>
      </c>
      <c r="L23" s="14">
        <v>400</v>
      </c>
      <c r="M23" s="5">
        <v>0.4</v>
      </c>
      <c r="N23" s="20">
        <v>24.44</v>
      </c>
      <c r="O23" s="20">
        <v>1300000</v>
      </c>
      <c r="P23" s="43"/>
    </row>
    <row r="24" spans="2:17" ht="15" customHeight="1" x14ac:dyDescent="0.3">
      <c r="B24" s="16">
        <v>44275</v>
      </c>
      <c r="C24" s="5">
        <f t="shared" si="0"/>
        <v>24190</v>
      </c>
      <c r="D24" s="6">
        <v>24.19</v>
      </c>
      <c r="E24" s="17">
        <v>7.05</v>
      </c>
      <c r="F24" s="17">
        <v>7.82</v>
      </c>
      <c r="G24" s="35">
        <v>136</v>
      </c>
      <c r="H24" s="6">
        <v>15</v>
      </c>
      <c r="I24" s="6">
        <v>278</v>
      </c>
      <c r="J24" s="6">
        <v>23</v>
      </c>
      <c r="K24" s="5" t="s">
        <v>20</v>
      </c>
      <c r="L24" s="14">
        <v>600</v>
      </c>
      <c r="M24" s="5">
        <v>0.3</v>
      </c>
      <c r="N24" s="20">
        <v>24.25</v>
      </c>
      <c r="O24" s="20">
        <v>1700000</v>
      </c>
      <c r="P24" s="43"/>
    </row>
    <row r="25" spans="2:17" ht="15" customHeight="1" x14ac:dyDescent="0.3">
      <c r="B25" s="16">
        <v>44276</v>
      </c>
      <c r="C25" s="5">
        <f t="shared" si="0"/>
        <v>25570</v>
      </c>
      <c r="D25" s="6">
        <v>25.57</v>
      </c>
      <c r="E25" s="17">
        <v>7.18</v>
      </c>
      <c r="F25" s="17">
        <v>7.54</v>
      </c>
      <c r="G25" s="35">
        <v>138</v>
      </c>
      <c r="H25" s="6">
        <v>13</v>
      </c>
      <c r="I25" s="6">
        <v>253</v>
      </c>
      <c r="J25" s="6">
        <v>19</v>
      </c>
      <c r="K25" s="5" t="s">
        <v>20</v>
      </c>
      <c r="L25" s="14">
        <v>500</v>
      </c>
      <c r="M25" s="5">
        <v>0.5</v>
      </c>
      <c r="N25" s="20">
        <v>25.15</v>
      </c>
      <c r="O25" s="20">
        <v>1400000</v>
      </c>
      <c r="P25" s="43"/>
    </row>
    <row r="26" spans="2:17" ht="15" customHeight="1" x14ac:dyDescent="0.3">
      <c r="B26" s="16">
        <v>44277</v>
      </c>
      <c r="C26" s="5">
        <f t="shared" si="0"/>
        <v>24660</v>
      </c>
      <c r="D26" s="6">
        <v>24.66</v>
      </c>
      <c r="E26" s="17">
        <v>7.24</v>
      </c>
      <c r="F26" s="17">
        <v>7.64</v>
      </c>
      <c r="G26" s="35">
        <v>140</v>
      </c>
      <c r="H26" s="6">
        <v>16</v>
      </c>
      <c r="I26" s="6">
        <v>264</v>
      </c>
      <c r="J26" s="6">
        <v>21</v>
      </c>
      <c r="K26" s="5" t="s">
        <v>20</v>
      </c>
      <c r="L26" s="14">
        <v>700</v>
      </c>
      <c r="M26" s="5">
        <v>0.3</v>
      </c>
      <c r="N26" s="20">
        <v>24.18</v>
      </c>
      <c r="O26" s="20">
        <v>1600000</v>
      </c>
      <c r="P26" s="43"/>
    </row>
    <row r="27" spans="2:17" ht="15" customHeight="1" x14ac:dyDescent="0.3">
      <c r="B27" s="16">
        <v>44278</v>
      </c>
      <c r="C27" s="5">
        <f t="shared" si="0"/>
        <v>25280</v>
      </c>
      <c r="D27" s="6">
        <v>25.28</v>
      </c>
      <c r="E27" s="17">
        <v>7.14</v>
      </c>
      <c r="F27" s="17">
        <v>7.49</v>
      </c>
      <c r="G27" s="35">
        <v>138</v>
      </c>
      <c r="H27" s="6">
        <v>14</v>
      </c>
      <c r="I27" s="6">
        <v>274</v>
      </c>
      <c r="J27" s="6">
        <v>23</v>
      </c>
      <c r="K27" s="5" t="s">
        <v>20</v>
      </c>
      <c r="L27" s="14">
        <v>400</v>
      </c>
      <c r="M27" s="5">
        <v>0.5</v>
      </c>
      <c r="N27" s="20">
        <v>23.58</v>
      </c>
      <c r="O27" s="20">
        <v>1300000</v>
      </c>
      <c r="P27" s="43"/>
    </row>
    <row r="28" spans="2:17" ht="15" customHeight="1" x14ac:dyDescent="0.3">
      <c r="B28" s="16">
        <v>44279</v>
      </c>
      <c r="C28" s="5">
        <f t="shared" si="0"/>
        <v>22900</v>
      </c>
      <c r="D28" s="6">
        <v>22.9</v>
      </c>
      <c r="E28" s="17">
        <v>7.25</v>
      </c>
      <c r="F28" s="17">
        <v>7.54</v>
      </c>
      <c r="G28" s="35">
        <v>130</v>
      </c>
      <c r="H28" s="6">
        <v>13</v>
      </c>
      <c r="I28" s="6">
        <v>273</v>
      </c>
      <c r="J28" s="6">
        <v>24</v>
      </c>
      <c r="K28" s="5" t="s">
        <v>20</v>
      </c>
      <c r="L28" s="14">
        <v>600</v>
      </c>
      <c r="M28" s="5">
        <v>0.4</v>
      </c>
      <c r="N28" s="20">
        <v>24.48</v>
      </c>
      <c r="O28" s="20">
        <v>1500000</v>
      </c>
      <c r="P28" s="43"/>
    </row>
    <row r="29" spans="2:17" ht="15" customHeight="1" x14ac:dyDescent="0.3">
      <c r="B29" s="16">
        <v>44280</v>
      </c>
      <c r="C29" s="5">
        <f t="shared" si="0"/>
        <v>25700</v>
      </c>
      <c r="D29" s="6">
        <v>25.7</v>
      </c>
      <c r="E29" s="17">
        <v>7.13</v>
      </c>
      <c r="F29" s="17">
        <v>7.61</v>
      </c>
      <c r="G29" s="35">
        <v>135</v>
      </c>
      <c r="H29" s="6">
        <v>15</v>
      </c>
      <c r="I29" s="6">
        <v>286</v>
      </c>
      <c r="J29" s="6">
        <v>21</v>
      </c>
      <c r="K29" s="5" t="s">
        <v>20</v>
      </c>
      <c r="L29" s="14">
        <v>500</v>
      </c>
      <c r="M29" s="5">
        <v>0.3</v>
      </c>
      <c r="N29" s="20">
        <v>26.56</v>
      </c>
      <c r="O29" s="20">
        <v>1400000</v>
      </c>
      <c r="P29" s="43"/>
    </row>
    <row r="30" spans="2:17" ht="15" customHeight="1" x14ac:dyDescent="0.3">
      <c r="B30" s="16">
        <v>44281</v>
      </c>
      <c r="C30" s="5">
        <f t="shared" si="0"/>
        <v>23800</v>
      </c>
      <c r="D30" s="6">
        <v>23.8</v>
      </c>
      <c r="E30" s="17">
        <v>7.08</v>
      </c>
      <c r="F30" s="17">
        <v>7.54</v>
      </c>
      <c r="G30" s="35">
        <v>140</v>
      </c>
      <c r="H30" s="6">
        <v>14</v>
      </c>
      <c r="I30" s="6">
        <v>284</v>
      </c>
      <c r="J30" s="6">
        <v>20</v>
      </c>
      <c r="K30" s="5" t="s">
        <v>20</v>
      </c>
      <c r="L30" s="14">
        <v>700</v>
      </c>
      <c r="M30" s="5">
        <v>0.4</v>
      </c>
      <c r="N30" s="20">
        <v>26.03</v>
      </c>
      <c r="O30" s="20">
        <v>1700000</v>
      </c>
      <c r="P30" s="43"/>
    </row>
    <row r="31" spans="2:17" ht="15" customHeight="1" x14ac:dyDescent="0.3">
      <c r="B31" s="16">
        <v>44282</v>
      </c>
      <c r="C31" s="5">
        <f t="shared" si="0"/>
        <v>24560</v>
      </c>
      <c r="D31" s="6">
        <v>24.56</v>
      </c>
      <c r="E31" s="17">
        <v>7.11</v>
      </c>
      <c r="F31" s="17">
        <v>7.63</v>
      </c>
      <c r="G31" s="35">
        <v>135</v>
      </c>
      <c r="H31" s="6">
        <v>16</v>
      </c>
      <c r="I31" s="6">
        <v>278</v>
      </c>
      <c r="J31" s="6">
        <v>22</v>
      </c>
      <c r="K31" s="5" t="s">
        <v>20</v>
      </c>
      <c r="L31" s="14">
        <v>600</v>
      </c>
      <c r="M31" s="5">
        <v>0.5</v>
      </c>
      <c r="N31" s="20">
        <v>25.73</v>
      </c>
      <c r="O31" s="20">
        <v>1200000</v>
      </c>
      <c r="P31" s="43"/>
    </row>
    <row r="32" spans="2:17" ht="15" customHeight="1" x14ac:dyDescent="0.3">
      <c r="B32" s="16">
        <v>44283</v>
      </c>
      <c r="C32" s="5">
        <f t="shared" si="0"/>
        <v>26310</v>
      </c>
      <c r="D32" s="6">
        <v>26.31</v>
      </c>
      <c r="E32" s="20">
        <v>7.15</v>
      </c>
      <c r="F32" s="20">
        <v>7.71</v>
      </c>
      <c r="G32" s="62">
        <v>142</v>
      </c>
      <c r="H32" s="62">
        <v>13</v>
      </c>
      <c r="I32" s="62">
        <v>277</v>
      </c>
      <c r="J32" s="62">
        <v>19</v>
      </c>
      <c r="K32" s="5" t="s">
        <v>20</v>
      </c>
      <c r="L32" s="67">
        <v>500</v>
      </c>
      <c r="M32" s="5">
        <v>0.4</v>
      </c>
      <c r="N32" s="20">
        <v>24.56</v>
      </c>
      <c r="O32" s="20">
        <v>1300000</v>
      </c>
      <c r="P32" s="43"/>
    </row>
    <row r="33" spans="2:16" ht="15" customHeight="1" x14ac:dyDescent="0.3">
      <c r="B33" s="16">
        <v>44284</v>
      </c>
      <c r="C33" s="5">
        <f t="shared" si="0"/>
        <v>28560</v>
      </c>
      <c r="D33" s="58">
        <v>28.56</v>
      </c>
      <c r="E33" s="20">
        <v>7.04</v>
      </c>
      <c r="F33" s="20">
        <v>7.54</v>
      </c>
      <c r="G33" s="62">
        <v>145</v>
      </c>
      <c r="H33" s="62">
        <v>15</v>
      </c>
      <c r="I33" s="62">
        <v>283</v>
      </c>
      <c r="J33" s="62">
        <v>21</v>
      </c>
      <c r="K33" s="5" t="s">
        <v>20</v>
      </c>
      <c r="L33" s="14">
        <v>400</v>
      </c>
      <c r="M33" s="5">
        <v>0.4</v>
      </c>
      <c r="N33" s="20">
        <v>24.25</v>
      </c>
      <c r="O33" s="20">
        <v>1700000</v>
      </c>
      <c r="P33" s="43"/>
    </row>
    <row r="34" spans="2:16" ht="15" customHeight="1" x14ac:dyDescent="0.3">
      <c r="B34" s="16">
        <v>44285</v>
      </c>
      <c r="C34" s="5">
        <f t="shared" si="0"/>
        <v>26230</v>
      </c>
      <c r="D34" s="58">
        <v>26.23</v>
      </c>
      <c r="E34" s="20">
        <v>7.25</v>
      </c>
      <c r="F34" s="20">
        <v>7.64</v>
      </c>
      <c r="G34" s="62">
        <v>138</v>
      </c>
      <c r="H34" s="62">
        <v>13</v>
      </c>
      <c r="I34" s="62">
        <v>260</v>
      </c>
      <c r="J34" s="62">
        <v>20</v>
      </c>
      <c r="K34" s="5" t="s">
        <v>20</v>
      </c>
      <c r="L34" s="14">
        <v>500</v>
      </c>
      <c r="M34" s="5">
        <v>0.5</v>
      </c>
      <c r="N34" s="20">
        <v>23.58</v>
      </c>
      <c r="O34" s="20">
        <v>1400000</v>
      </c>
      <c r="P34" s="43"/>
    </row>
    <row r="35" spans="2:16" ht="15" customHeight="1" thickBot="1" x14ac:dyDescent="0.35">
      <c r="B35" s="42">
        <v>44286</v>
      </c>
      <c r="C35" s="32">
        <f t="shared" si="0"/>
        <v>26160</v>
      </c>
      <c r="D35" s="59">
        <v>26.16</v>
      </c>
      <c r="E35" s="61">
        <v>7.13</v>
      </c>
      <c r="F35" s="61">
        <v>7.61</v>
      </c>
      <c r="G35" s="63">
        <v>135</v>
      </c>
      <c r="H35" s="63">
        <v>12</v>
      </c>
      <c r="I35" s="63">
        <v>274</v>
      </c>
      <c r="J35" s="63">
        <v>23</v>
      </c>
      <c r="K35" s="32" t="s">
        <v>20</v>
      </c>
      <c r="L35" s="65">
        <v>400</v>
      </c>
      <c r="M35" s="32">
        <v>0.5</v>
      </c>
      <c r="N35" s="61">
        <v>25.14</v>
      </c>
      <c r="O35" s="61">
        <v>1700000</v>
      </c>
      <c r="P35" s="55"/>
    </row>
    <row r="36" spans="2:16" ht="15" thickBot="1" x14ac:dyDescent="0.35">
      <c r="B36" s="40" t="s">
        <v>21</v>
      </c>
      <c r="C36" s="38">
        <f t="shared" ref="C36:O36" si="1">AVERAGE(C5:C35)</f>
        <v>25207.419354838708</v>
      </c>
      <c r="D36" s="37">
        <f t="shared" si="1"/>
        <v>25.207419354838702</v>
      </c>
      <c r="E36" s="38">
        <f t="shared" si="1"/>
        <v>7.1654838709677424</v>
      </c>
      <c r="F36" s="38">
        <f t="shared" si="1"/>
        <v>7.661290322580645</v>
      </c>
      <c r="G36" s="38">
        <f t="shared" si="1"/>
        <v>138</v>
      </c>
      <c r="H36" s="38">
        <f t="shared" si="1"/>
        <v>14.129032258064516</v>
      </c>
      <c r="I36" s="38">
        <f t="shared" si="1"/>
        <v>268.38709677419354</v>
      </c>
      <c r="J36" s="38">
        <f t="shared" si="1"/>
        <v>21.258064516129032</v>
      </c>
      <c r="K36" s="38" t="s">
        <v>20</v>
      </c>
      <c r="L36" s="38">
        <f t="shared" si="1"/>
        <v>538.70967741935488</v>
      </c>
      <c r="M36" s="38">
        <f t="shared" si="1"/>
        <v>0.36774193548387096</v>
      </c>
      <c r="N36" s="38">
        <f t="shared" si="1"/>
        <v>24.601612903225803</v>
      </c>
      <c r="O36" s="37">
        <f t="shared" si="1"/>
        <v>1474193.5483870967</v>
      </c>
      <c r="P36" s="7"/>
    </row>
    <row r="37" spans="2:16" ht="19.5" customHeight="1" thickBot="1" x14ac:dyDescent="0.35">
      <c r="D37" s="79">
        <f>SUM(D5:D35)</f>
        <v>781.42999999999972</v>
      </c>
    </row>
    <row r="38" spans="2:16" ht="19.5" customHeight="1" x14ac:dyDescent="0.3"/>
    <row r="39" spans="2:16" ht="19.5" customHeight="1" x14ac:dyDescent="0.3"/>
    <row r="40" spans="2:16" ht="60" customHeight="1" x14ac:dyDescent="0.3">
      <c r="B40" s="47" t="s">
        <v>32</v>
      </c>
      <c r="C40" s="80" t="s">
        <v>33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6" ht="19.5" customHeight="1" x14ac:dyDescent="0.3"/>
    <row r="42" spans="2:16" ht="19.5" customHeight="1" x14ac:dyDescent="0.3">
      <c r="B42" s="76" t="s">
        <v>35</v>
      </c>
      <c r="C42" s="76">
        <f>MAX(C5:C35)</f>
        <v>28560</v>
      </c>
      <c r="D42" s="76">
        <f t="shared" ref="D42:J42" si="2">MAX(D5:D35)</f>
        <v>28.56</v>
      </c>
      <c r="E42" s="76">
        <f t="shared" si="2"/>
        <v>7.37</v>
      </c>
      <c r="F42" s="76">
        <f t="shared" si="2"/>
        <v>7.89</v>
      </c>
      <c r="G42" s="76">
        <f t="shared" si="2"/>
        <v>152</v>
      </c>
      <c r="H42" s="76">
        <f t="shared" si="2"/>
        <v>16</v>
      </c>
      <c r="I42" s="76">
        <f t="shared" si="2"/>
        <v>286</v>
      </c>
      <c r="J42" s="76">
        <f t="shared" si="2"/>
        <v>25</v>
      </c>
      <c r="K42"/>
      <c r="L42" s="76">
        <f t="shared" ref="L42:O42" si="3">MAX(L5:L35)</f>
        <v>700</v>
      </c>
      <c r="M42" s="76">
        <f t="shared" si="3"/>
        <v>0.5</v>
      </c>
      <c r="N42" s="76">
        <f t="shared" si="3"/>
        <v>26.82</v>
      </c>
      <c r="O42" s="76">
        <f t="shared" si="3"/>
        <v>1700000</v>
      </c>
    </row>
    <row r="43" spans="2:16" ht="19.5" customHeight="1" x14ac:dyDescent="0.3">
      <c r="B43" s="76" t="s">
        <v>36</v>
      </c>
      <c r="C43" s="76">
        <f>MIN(C5:C35)</f>
        <v>22900</v>
      </c>
      <c r="D43" s="76">
        <f t="shared" ref="D43:J43" si="4">MIN(D5:D35)</f>
        <v>22.9</v>
      </c>
      <c r="E43" s="76">
        <f t="shared" si="4"/>
        <v>7.04</v>
      </c>
      <c r="F43" s="76">
        <f t="shared" si="4"/>
        <v>7.49</v>
      </c>
      <c r="G43" s="76">
        <f t="shared" si="4"/>
        <v>130</v>
      </c>
      <c r="H43" s="76">
        <f t="shared" si="4"/>
        <v>12</v>
      </c>
      <c r="I43" s="76">
        <f t="shared" si="4"/>
        <v>250</v>
      </c>
      <c r="J43" s="76">
        <f t="shared" si="4"/>
        <v>18</v>
      </c>
      <c r="K43"/>
      <c r="L43" s="76">
        <f t="shared" ref="L43:O43" si="5">MIN(L5:L35)</f>
        <v>400</v>
      </c>
      <c r="M43" s="76">
        <f t="shared" si="5"/>
        <v>0.2</v>
      </c>
      <c r="N43" s="76">
        <f t="shared" si="5"/>
        <v>21.5</v>
      </c>
      <c r="O43" s="76">
        <f t="shared" si="5"/>
        <v>1200000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0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tabSelected="1" topLeftCell="A7" zoomScale="82" zoomScaleNormal="82" workbookViewId="0">
      <selection activeCell="P40" sqref="P40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3" style="1" customWidth="1"/>
    <col min="16" max="16" width="33.109375" style="1" customWidth="1"/>
    <col min="17" max="16384" width="9.109375" style="1"/>
  </cols>
  <sheetData>
    <row r="1" spans="1:45" ht="15" thickBot="1" x14ac:dyDescent="0.35"/>
    <row r="2" spans="1:45" ht="69.75" customHeight="1" thickBot="1" x14ac:dyDescent="0.35">
      <c r="A2" s="2"/>
      <c r="B2" s="81" t="s">
        <v>25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89.25" customHeight="1" x14ac:dyDescent="0.3">
      <c r="A3" s="2"/>
      <c r="B3" s="110" t="s">
        <v>1</v>
      </c>
      <c r="C3" s="111" t="s">
        <v>2</v>
      </c>
      <c r="D3" s="112"/>
      <c r="E3" s="87" t="s">
        <v>3</v>
      </c>
      <c r="F3" s="87"/>
      <c r="G3" s="88" t="s">
        <v>4</v>
      </c>
      <c r="H3" s="89"/>
      <c r="I3" s="90" t="s">
        <v>5</v>
      </c>
      <c r="J3" s="89"/>
      <c r="K3" s="91" t="s">
        <v>6</v>
      </c>
      <c r="L3" s="89"/>
      <c r="M3" s="33" t="s">
        <v>7</v>
      </c>
      <c r="N3" s="91" t="s">
        <v>29</v>
      </c>
      <c r="O3" s="91"/>
      <c r="P3" s="113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81" customHeight="1" thickBot="1" x14ac:dyDescent="0.35">
      <c r="A4" s="3"/>
      <c r="B4" s="115"/>
      <c r="C4" s="75" t="s">
        <v>9</v>
      </c>
      <c r="D4" s="75" t="s">
        <v>10</v>
      </c>
      <c r="E4" s="70" t="s">
        <v>11</v>
      </c>
      <c r="F4" s="70" t="s">
        <v>12</v>
      </c>
      <c r="G4" s="71" t="s">
        <v>13</v>
      </c>
      <c r="H4" s="71" t="s">
        <v>26</v>
      </c>
      <c r="I4" s="72" t="s">
        <v>15</v>
      </c>
      <c r="J4" s="72" t="s">
        <v>27</v>
      </c>
      <c r="K4" s="73" t="s">
        <v>17</v>
      </c>
      <c r="L4" s="73" t="s">
        <v>18</v>
      </c>
      <c r="M4" s="73" t="s">
        <v>19</v>
      </c>
      <c r="N4" s="73" t="s">
        <v>30</v>
      </c>
      <c r="O4" s="73" t="s">
        <v>31</v>
      </c>
      <c r="P4" s="11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9.5" customHeight="1" x14ac:dyDescent="0.3">
      <c r="B5" s="8">
        <v>44256</v>
      </c>
      <c r="C5" s="4">
        <f>D5*1000</f>
        <v>7444</v>
      </c>
      <c r="D5" s="41">
        <v>7.444</v>
      </c>
      <c r="E5" s="51">
        <v>7.12</v>
      </c>
      <c r="F5" s="51">
        <v>7.32</v>
      </c>
      <c r="G5" s="41">
        <v>130</v>
      </c>
      <c r="H5" s="41">
        <v>14</v>
      </c>
      <c r="I5" s="41">
        <v>266</v>
      </c>
      <c r="J5" s="41">
        <v>22</v>
      </c>
      <c r="K5" s="4" t="s">
        <v>20</v>
      </c>
      <c r="L5" s="52">
        <v>400</v>
      </c>
      <c r="M5" s="53">
        <v>0.2</v>
      </c>
      <c r="N5" s="54">
        <v>22.42</v>
      </c>
      <c r="O5" s="54">
        <v>1200000</v>
      </c>
      <c r="P5" s="60"/>
    </row>
    <row r="6" spans="1:45" ht="19.5" customHeight="1" x14ac:dyDescent="0.3">
      <c r="B6" s="16">
        <v>44257</v>
      </c>
      <c r="C6" s="5">
        <f t="shared" ref="C6:C35" si="0">D6*1000</f>
        <v>7685</v>
      </c>
      <c r="D6" s="21">
        <v>7.6849999999999996</v>
      </c>
      <c r="E6" s="18">
        <v>7.19</v>
      </c>
      <c r="F6" s="18">
        <v>7.48</v>
      </c>
      <c r="G6" s="21">
        <v>135</v>
      </c>
      <c r="H6" s="21">
        <v>15</v>
      </c>
      <c r="I6" s="21">
        <v>273</v>
      </c>
      <c r="J6" s="21">
        <v>20</v>
      </c>
      <c r="K6" s="5" t="s">
        <v>20</v>
      </c>
      <c r="L6" s="25">
        <v>500</v>
      </c>
      <c r="M6" s="23">
        <v>0.4</v>
      </c>
      <c r="N6" s="24">
        <v>21.67</v>
      </c>
      <c r="O6" s="24">
        <v>1400000</v>
      </c>
      <c r="P6" s="43"/>
    </row>
    <row r="7" spans="1:45" ht="19.5" customHeight="1" x14ac:dyDescent="0.3">
      <c r="B7" s="16">
        <v>44258</v>
      </c>
      <c r="C7" s="5">
        <f t="shared" si="0"/>
        <v>7949</v>
      </c>
      <c r="D7" s="21">
        <v>7.9489999999999998</v>
      </c>
      <c r="E7" s="18">
        <v>7.26</v>
      </c>
      <c r="F7" s="18">
        <v>7.54</v>
      </c>
      <c r="G7" s="21">
        <v>132</v>
      </c>
      <c r="H7" s="21">
        <v>14</v>
      </c>
      <c r="I7" s="21">
        <v>276</v>
      </c>
      <c r="J7" s="21">
        <v>23</v>
      </c>
      <c r="K7" s="5" t="s">
        <v>20</v>
      </c>
      <c r="L7" s="25">
        <v>450</v>
      </c>
      <c r="M7" s="23">
        <v>0.2</v>
      </c>
      <c r="N7" s="24">
        <v>23.21</v>
      </c>
      <c r="O7" s="24">
        <v>1700000</v>
      </c>
      <c r="P7" s="43"/>
    </row>
    <row r="8" spans="1:45" ht="19.5" customHeight="1" x14ac:dyDescent="0.3">
      <c r="B8" s="16">
        <v>44259</v>
      </c>
      <c r="C8" s="5">
        <f t="shared" si="0"/>
        <v>7625</v>
      </c>
      <c r="D8" s="21">
        <v>7.625</v>
      </c>
      <c r="E8" s="18">
        <v>6.98</v>
      </c>
      <c r="F8" s="18">
        <v>7.67</v>
      </c>
      <c r="G8" s="21">
        <v>130</v>
      </c>
      <c r="H8" s="21">
        <v>16</v>
      </c>
      <c r="I8" s="21">
        <v>259</v>
      </c>
      <c r="J8" s="21">
        <v>21</v>
      </c>
      <c r="K8" s="5" t="s">
        <v>20</v>
      </c>
      <c r="L8" s="25">
        <v>600</v>
      </c>
      <c r="M8" s="23">
        <v>0.3</v>
      </c>
      <c r="N8" s="24">
        <v>22.49</v>
      </c>
      <c r="O8" s="24">
        <v>1300000</v>
      </c>
      <c r="P8" s="43"/>
    </row>
    <row r="9" spans="1:45" ht="19.5" customHeight="1" x14ac:dyDescent="0.3">
      <c r="B9" s="16">
        <v>44260</v>
      </c>
      <c r="C9" s="5">
        <f t="shared" si="0"/>
        <v>7881</v>
      </c>
      <c r="D9" s="21">
        <v>7.8810000000000002</v>
      </c>
      <c r="E9" s="18">
        <v>7.14</v>
      </c>
      <c r="F9" s="18">
        <v>7.49</v>
      </c>
      <c r="G9" s="21">
        <v>135</v>
      </c>
      <c r="H9" s="21">
        <v>13</v>
      </c>
      <c r="I9" s="21">
        <v>264</v>
      </c>
      <c r="J9" s="21">
        <v>24</v>
      </c>
      <c r="K9" s="5" t="s">
        <v>20</v>
      </c>
      <c r="L9" s="25">
        <v>400</v>
      </c>
      <c r="M9" s="23">
        <v>0.5</v>
      </c>
      <c r="N9" s="24">
        <v>20.92</v>
      </c>
      <c r="O9" s="24">
        <v>1400000</v>
      </c>
      <c r="P9" s="43"/>
    </row>
    <row r="10" spans="1:45" ht="19.5" customHeight="1" x14ac:dyDescent="0.3">
      <c r="B10" s="16">
        <v>44261</v>
      </c>
      <c r="C10" s="5">
        <f t="shared" si="0"/>
        <v>7615</v>
      </c>
      <c r="D10" s="21">
        <v>7.6150000000000002</v>
      </c>
      <c r="E10" s="18">
        <v>7.22</v>
      </c>
      <c r="F10" s="18">
        <v>7.32</v>
      </c>
      <c r="G10" s="21">
        <v>140</v>
      </c>
      <c r="H10" s="21">
        <v>15</v>
      </c>
      <c r="I10" s="21">
        <v>256</v>
      </c>
      <c r="J10" s="21">
        <v>22</v>
      </c>
      <c r="K10" s="5" t="s">
        <v>20</v>
      </c>
      <c r="L10" s="27">
        <v>500</v>
      </c>
      <c r="M10" s="29">
        <v>0.2</v>
      </c>
      <c r="N10" s="26">
        <v>21.44</v>
      </c>
      <c r="O10" s="24">
        <v>1300000</v>
      </c>
      <c r="P10" s="43"/>
    </row>
    <row r="11" spans="1:45" ht="19.5" customHeight="1" x14ac:dyDescent="0.3">
      <c r="B11" s="16">
        <v>44262</v>
      </c>
      <c r="C11" s="23">
        <f t="shared" si="0"/>
        <v>7386</v>
      </c>
      <c r="D11" s="21">
        <v>7.3860000000000001</v>
      </c>
      <c r="E11" s="18">
        <v>7.15</v>
      </c>
      <c r="F11" s="18">
        <v>7.43</v>
      </c>
      <c r="G11" s="6">
        <v>128</v>
      </c>
      <c r="H11" s="6">
        <v>14</v>
      </c>
      <c r="I11" s="6">
        <v>249</v>
      </c>
      <c r="J11" s="6">
        <v>20</v>
      </c>
      <c r="K11" s="5" t="s">
        <v>20</v>
      </c>
      <c r="L11" s="27">
        <v>400</v>
      </c>
      <c r="M11" s="29">
        <v>0.4</v>
      </c>
      <c r="N11" s="26">
        <v>22.25</v>
      </c>
      <c r="O11" s="24">
        <v>1200000</v>
      </c>
      <c r="P11" s="43"/>
    </row>
    <row r="12" spans="1:45" ht="19.5" customHeight="1" x14ac:dyDescent="0.3">
      <c r="B12" s="16">
        <v>44263</v>
      </c>
      <c r="C12" s="23">
        <f t="shared" si="0"/>
        <v>7637</v>
      </c>
      <c r="D12" s="21">
        <v>7.6369999999999996</v>
      </c>
      <c r="E12" s="18">
        <v>7.26</v>
      </c>
      <c r="F12" s="18">
        <v>7.69</v>
      </c>
      <c r="G12" s="6">
        <v>135</v>
      </c>
      <c r="H12" s="6">
        <v>16</v>
      </c>
      <c r="I12" s="6">
        <v>261</v>
      </c>
      <c r="J12" s="6">
        <v>23</v>
      </c>
      <c r="K12" s="5" t="s">
        <v>20</v>
      </c>
      <c r="L12" s="27">
        <v>500</v>
      </c>
      <c r="M12" s="29">
        <v>0.3</v>
      </c>
      <c r="N12" s="26">
        <v>20.74</v>
      </c>
      <c r="O12" s="24">
        <v>1100000</v>
      </c>
      <c r="P12" s="43"/>
    </row>
    <row r="13" spans="1:45" ht="19.5" customHeight="1" x14ac:dyDescent="0.3">
      <c r="B13" s="16">
        <v>44264</v>
      </c>
      <c r="C13" s="23">
        <f t="shared" si="0"/>
        <v>6904</v>
      </c>
      <c r="D13" s="21">
        <v>6.9039999999999999</v>
      </c>
      <c r="E13" s="18">
        <v>7.16</v>
      </c>
      <c r="F13" s="18">
        <v>7.54</v>
      </c>
      <c r="G13" s="6">
        <v>132</v>
      </c>
      <c r="H13" s="6">
        <v>14</v>
      </c>
      <c r="I13" s="6">
        <v>246</v>
      </c>
      <c r="J13" s="6">
        <v>21</v>
      </c>
      <c r="K13" s="5" t="s">
        <v>20</v>
      </c>
      <c r="L13" s="27">
        <v>450</v>
      </c>
      <c r="M13" s="29">
        <v>0.2</v>
      </c>
      <c r="N13" s="26">
        <v>23.12</v>
      </c>
      <c r="O13" s="24">
        <v>1400000</v>
      </c>
      <c r="P13" s="43"/>
    </row>
    <row r="14" spans="1:45" ht="19.5" customHeight="1" x14ac:dyDescent="0.3">
      <c r="B14" s="16">
        <v>44265</v>
      </c>
      <c r="C14" s="5">
        <f t="shared" si="0"/>
        <v>7473</v>
      </c>
      <c r="D14" s="6">
        <v>7.4729999999999999</v>
      </c>
      <c r="E14" s="17">
        <v>7.34</v>
      </c>
      <c r="F14" s="18">
        <v>7.63</v>
      </c>
      <c r="G14" s="6">
        <v>136</v>
      </c>
      <c r="H14" s="6">
        <v>15</v>
      </c>
      <c r="I14" s="6">
        <v>258</v>
      </c>
      <c r="J14" s="6">
        <v>24</v>
      </c>
      <c r="K14" s="5" t="s">
        <v>20</v>
      </c>
      <c r="L14" s="14">
        <v>500</v>
      </c>
      <c r="M14" s="5">
        <v>0.5</v>
      </c>
      <c r="N14" s="20">
        <v>21.49</v>
      </c>
      <c r="O14" s="20">
        <v>1200000</v>
      </c>
      <c r="P14" s="43"/>
    </row>
    <row r="15" spans="1:45" ht="19.5" customHeight="1" x14ac:dyDescent="0.3">
      <c r="B15" s="16">
        <v>44266</v>
      </c>
      <c r="C15" s="5">
        <f t="shared" si="0"/>
        <v>7550</v>
      </c>
      <c r="D15" s="6">
        <v>7.55</v>
      </c>
      <c r="E15" s="17">
        <v>7.16</v>
      </c>
      <c r="F15" s="6">
        <v>7.47</v>
      </c>
      <c r="G15" s="6">
        <v>140</v>
      </c>
      <c r="H15" s="6">
        <v>16</v>
      </c>
      <c r="I15" s="6">
        <v>264</v>
      </c>
      <c r="J15" s="6">
        <v>22</v>
      </c>
      <c r="K15" s="5" t="s">
        <v>20</v>
      </c>
      <c r="L15" s="14">
        <v>400</v>
      </c>
      <c r="M15" s="5">
        <v>0.3</v>
      </c>
      <c r="N15" s="20">
        <v>22.27</v>
      </c>
      <c r="O15" s="20">
        <v>1600000</v>
      </c>
      <c r="P15" s="43"/>
    </row>
    <row r="16" spans="1:45" ht="19.5" customHeight="1" x14ac:dyDescent="0.3">
      <c r="B16" s="16">
        <v>44267</v>
      </c>
      <c r="C16" s="5">
        <f t="shared" si="0"/>
        <v>7359</v>
      </c>
      <c r="D16" s="6">
        <v>7.359</v>
      </c>
      <c r="E16" s="17">
        <v>7.22</v>
      </c>
      <c r="F16" s="17">
        <v>7.52</v>
      </c>
      <c r="G16" s="6">
        <v>132</v>
      </c>
      <c r="H16" s="6">
        <v>14</v>
      </c>
      <c r="I16" s="6">
        <v>255</v>
      </c>
      <c r="J16" s="6">
        <v>20</v>
      </c>
      <c r="K16" s="5" t="s">
        <v>20</v>
      </c>
      <c r="L16" s="14">
        <v>500</v>
      </c>
      <c r="M16" s="5">
        <v>0.4</v>
      </c>
      <c r="N16" s="20">
        <v>20.92</v>
      </c>
      <c r="O16" s="20">
        <v>1300000</v>
      </c>
      <c r="P16" s="43"/>
    </row>
    <row r="17" spans="2:18" ht="19.5" customHeight="1" x14ac:dyDescent="0.3">
      <c r="B17" s="16">
        <v>44268</v>
      </c>
      <c r="C17" s="5">
        <f t="shared" si="0"/>
        <v>7818</v>
      </c>
      <c r="D17" s="6">
        <v>7.8179999999999996</v>
      </c>
      <c r="E17" s="17">
        <v>7.31</v>
      </c>
      <c r="F17" s="17">
        <v>7.69</v>
      </c>
      <c r="G17" s="6">
        <v>140</v>
      </c>
      <c r="H17" s="6">
        <v>15</v>
      </c>
      <c r="I17" s="6">
        <v>270</v>
      </c>
      <c r="J17" s="6">
        <v>23</v>
      </c>
      <c r="K17" s="5" t="s">
        <v>20</v>
      </c>
      <c r="L17" s="14">
        <v>400</v>
      </c>
      <c r="M17" s="5">
        <v>0.3</v>
      </c>
      <c r="N17" s="20">
        <v>21.63</v>
      </c>
      <c r="O17" s="20">
        <v>1400000</v>
      </c>
      <c r="P17" s="43"/>
    </row>
    <row r="18" spans="2:18" ht="19.5" customHeight="1" x14ac:dyDescent="0.3">
      <c r="B18" s="16">
        <v>44269</v>
      </c>
      <c r="C18" s="5">
        <f t="shared" si="0"/>
        <v>7923</v>
      </c>
      <c r="D18" s="6">
        <v>7.923</v>
      </c>
      <c r="E18" s="17">
        <v>7.27</v>
      </c>
      <c r="F18" s="17">
        <v>7.78</v>
      </c>
      <c r="G18" s="6">
        <v>135</v>
      </c>
      <c r="H18" s="6">
        <v>14</v>
      </c>
      <c r="I18" s="6">
        <v>262</v>
      </c>
      <c r="J18" s="6">
        <v>21</v>
      </c>
      <c r="K18" s="5" t="s">
        <v>20</v>
      </c>
      <c r="L18" s="14">
        <v>500</v>
      </c>
      <c r="M18" s="5">
        <v>0.4</v>
      </c>
      <c r="N18" s="20">
        <v>22.42</v>
      </c>
      <c r="O18" s="20">
        <v>1600000</v>
      </c>
      <c r="P18" s="43"/>
      <c r="Q18" s="49"/>
    </row>
    <row r="19" spans="2:18" ht="19.5" customHeight="1" x14ac:dyDescent="0.3">
      <c r="B19" s="16">
        <v>44270</v>
      </c>
      <c r="C19" s="5">
        <f t="shared" si="0"/>
        <v>7230</v>
      </c>
      <c r="D19" s="6">
        <v>7.23</v>
      </c>
      <c r="E19" s="17">
        <v>7.18</v>
      </c>
      <c r="F19" s="17">
        <v>7.59</v>
      </c>
      <c r="G19" s="6">
        <v>142</v>
      </c>
      <c r="H19" s="6">
        <v>16</v>
      </c>
      <c r="I19" s="6">
        <v>257</v>
      </c>
      <c r="J19" s="6">
        <v>24</v>
      </c>
      <c r="K19" s="5" t="s">
        <v>20</v>
      </c>
      <c r="L19" s="14">
        <v>450</v>
      </c>
      <c r="M19" s="5">
        <v>0.2</v>
      </c>
      <c r="N19" s="20">
        <v>21.12</v>
      </c>
      <c r="O19" s="20">
        <v>1200000</v>
      </c>
      <c r="P19" s="43"/>
    </row>
    <row r="20" spans="2:18" ht="19.5" customHeight="1" x14ac:dyDescent="0.3">
      <c r="B20" s="16">
        <v>44271</v>
      </c>
      <c r="C20" s="5">
        <f t="shared" si="0"/>
        <v>7922</v>
      </c>
      <c r="D20" s="6">
        <v>7.9219999999999997</v>
      </c>
      <c r="E20" s="17">
        <v>7.33</v>
      </c>
      <c r="F20" s="17">
        <v>7.54</v>
      </c>
      <c r="G20" s="6">
        <v>137</v>
      </c>
      <c r="H20" s="6">
        <v>14</v>
      </c>
      <c r="I20" s="6">
        <v>261</v>
      </c>
      <c r="J20" s="6">
        <v>22</v>
      </c>
      <c r="K20" s="5" t="s">
        <v>20</v>
      </c>
      <c r="L20" s="14">
        <v>400</v>
      </c>
      <c r="M20" s="5">
        <v>0.3</v>
      </c>
      <c r="N20" s="20">
        <v>23.41</v>
      </c>
      <c r="O20" s="20">
        <v>1400000</v>
      </c>
      <c r="P20" s="43"/>
    </row>
    <row r="21" spans="2:18" ht="19.5" customHeight="1" x14ac:dyDescent="0.3">
      <c r="B21" s="16">
        <v>44272</v>
      </c>
      <c r="C21" s="5">
        <f t="shared" si="0"/>
        <v>7759</v>
      </c>
      <c r="D21" s="6">
        <v>7.7590000000000003</v>
      </c>
      <c r="E21" s="17">
        <v>7.29</v>
      </c>
      <c r="F21" s="17">
        <v>7.61</v>
      </c>
      <c r="G21" s="35">
        <v>130</v>
      </c>
      <c r="H21" s="6">
        <v>16</v>
      </c>
      <c r="I21" s="6">
        <v>268</v>
      </c>
      <c r="J21" s="6">
        <v>20</v>
      </c>
      <c r="K21" s="5" t="s">
        <v>20</v>
      </c>
      <c r="L21" s="14">
        <v>500</v>
      </c>
      <c r="M21" s="5">
        <v>0.5</v>
      </c>
      <c r="N21" s="20">
        <v>22.18</v>
      </c>
      <c r="O21" s="20">
        <v>1600000</v>
      </c>
      <c r="P21" s="43"/>
    </row>
    <row r="22" spans="2:18" ht="19.5" customHeight="1" x14ac:dyDescent="0.3">
      <c r="B22" s="16">
        <v>44273</v>
      </c>
      <c r="C22" s="5">
        <f t="shared" si="0"/>
        <v>7318</v>
      </c>
      <c r="D22" s="6">
        <v>7.3179999999999996</v>
      </c>
      <c r="E22" s="17">
        <v>7.17</v>
      </c>
      <c r="F22" s="17">
        <v>7.46</v>
      </c>
      <c r="G22" s="35">
        <v>135</v>
      </c>
      <c r="H22" s="6">
        <v>14</v>
      </c>
      <c r="I22" s="6">
        <v>259</v>
      </c>
      <c r="J22" s="6">
        <v>23</v>
      </c>
      <c r="K22" s="5" t="s">
        <v>20</v>
      </c>
      <c r="L22" s="14">
        <v>450</v>
      </c>
      <c r="M22" s="5">
        <v>0.5</v>
      </c>
      <c r="N22" s="20">
        <v>23.16</v>
      </c>
      <c r="O22" s="20">
        <v>1400000</v>
      </c>
      <c r="P22" s="43"/>
      <c r="R22" s="1" t="s">
        <v>34</v>
      </c>
    </row>
    <row r="23" spans="2:18" ht="19.5" customHeight="1" x14ac:dyDescent="0.3">
      <c r="B23" s="16">
        <v>44274</v>
      </c>
      <c r="C23" s="5">
        <f t="shared" si="0"/>
        <v>7949</v>
      </c>
      <c r="D23" s="6">
        <v>7.9489999999999998</v>
      </c>
      <c r="E23" s="17">
        <v>7.26</v>
      </c>
      <c r="F23" s="17">
        <v>7.66</v>
      </c>
      <c r="G23" s="35">
        <v>140</v>
      </c>
      <c r="H23" s="6">
        <v>13</v>
      </c>
      <c r="I23" s="6">
        <v>272</v>
      </c>
      <c r="J23" s="6">
        <v>21</v>
      </c>
      <c r="K23" s="5" t="s">
        <v>20</v>
      </c>
      <c r="L23" s="14">
        <v>400</v>
      </c>
      <c r="M23" s="5">
        <v>0.4</v>
      </c>
      <c r="N23" s="20">
        <v>21.49</v>
      </c>
      <c r="O23" s="20">
        <v>1600000</v>
      </c>
      <c r="P23" s="43"/>
    </row>
    <row r="24" spans="2:18" ht="19.5" customHeight="1" x14ac:dyDescent="0.3">
      <c r="B24" s="16">
        <v>44275</v>
      </c>
      <c r="C24" s="5">
        <f t="shared" si="0"/>
        <v>6724</v>
      </c>
      <c r="D24" s="6">
        <v>6.7240000000000002</v>
      </c>
      <c r="E24" s="17">
        <v>7.12</v>
      </c>
      <c r="F24" s="17">
        <v>7.39</v>
      </c>
      <c r="G24" s="35">
        <v>136</v>
      </c>
      <c r="H24" s="6">
        <v>15</v>
      </c>
      <c r="I24" s="6">
        <v>246</v>
      </c>
      <c r="J24" s="6">
        <v>23</v>
      </c>
      <c r="K24" s="5" t="s">
        <v>20</v>
      </c>
      <c r="L24" s="14">
        <v>500</v>
      </c>
      <c r="M24" s="5">
        <v>0.5</v>
      </c>
      <c r="N24" s="20">
        <v>22.28</v>
      </c>
      <c r="O24" s="20">
        <v>1300000</v>
      </c>
      <c r="P24" s="43"/>
    </row>
    <row r="25" spans="2:18" ht="19.5" customHeight="1" x14ac:dyDescent="0.3">
      <c r="B25" s="16">
        <v>44276</v>
      </c>
      <c r="C25" s="5">
        <f t="shared" si="0"/>
        <v>7922</v>
      </c>
      <c r="D25" s="6">
        <v>7.9219999999999997</v>
      </c>
      <c r="E25" s="17">
        <v>7.29</v>
      </c>
      <c r="F25" s="17">
        <v>7.49</v>
      </c>
      <c r="G25" s="35">
        <v>142</v>
      </c>
      <c r="H25" s="6">
        <v>14</v>
      </c>
      <c r="I25" s="6">
        <v>258</v>
      </c>
      <c r="J25" s="6">
        <v>22</v>
      </c>
      <c r="K25" s="5" t="s">
        <v>20</v>
      </c>
      <c r="L25" s="14">
        <v>400</v>
      </c>
      <c r="M25" s="5">
        <v>0.5</v>
      </c>
      <c r="N25" s="20">
        <v>20.67</v>
      </c>
      <c r="O25" s="20">
        <v>1200000</v>
      </c>
      <c r="P25" s="43"/>
    </row>
    <row r="26" spans="2:18" ht="19.5" customHeight="1" x14ac:dyDescent="0.3">
      <c r="B26" s="16">
        <v>44277</v>
      </c>
      <c r="C26" s="5">
        <f t="shared" si="0"/>
        <v>7867</v>
      </c>
      <c r="D26" s="6">
        <v>7.867</v>
      </c>
      <c r="E26" s="17">
        <v>7.14</v>
      </c>
      <c r="F26" s="17">
        <v>7.31</v>
      </c>
      <c r="G26" s="35">
        <v>135</v>
      </c>
      <c r="H26" s="6">
        <v>16</v>
      </c>
      <c r="I26" s="6">
        <v>264</v>
      </c>
      <c r="J26" s="6">
        <v>24</v>
      </c>
      <c r="K26" s="5" t="s">
        <v>20</v>
      </c>
      <c r="L26" s="14">
        <v>500</v>
      </c>
      <c r="M26" s="5">
        <v>0.5</v>
      </c>
      <c r="N26" s="20">
        <v>21.51</v>
      </c>
      <c r="O26" s="20">
        <v>1400000</v>
      </c>
      <c r="P26" s="43"/>
    </row>
    <row r="27" spans="2:18" ht="19.5" customHeight="1" x14ac:dyDescent="0.3">
      <c r="B27" s="16">
        <v>44278</v>
      </c>
      <c r="C27" s="5">
        <f t="shared" si="0"/>
        <v>7796</v>
      </c>
      <c r="D27" s="6">
        <v>7.7960000000000003</v>
      </c>
      <c r="E27" s="17">
        <v>7.22</v>
      </c>
      <c r="F27" s="17">
        <v>7.42</v>
      </c>
      <c r="G27" s="35">
        <v>140</v>
      </c>
      <c r="H27" s="6">
        <v>14</v>
      </c>
      <c r="I27" s="6">
        <v>248</v>
      </c>
      <c r="J27" s="6">
        <v>23</v>
      </c>
      <c r="K27" s="5" t="s">
        <v>20</v>
      </c>
      <c r="L27" s="14">
        <v>600</v>
      </c>
      <c r="M27" s="5">
        <v>0.5</v>
      </c>
      <c r="N27" s="20">
        <v>22.16</v>
      </c>
      <c r="O27" s="20">
        <v>1600000</v>
      </c>
      <c r="P27" s="43"/>
    </row>
    <row r="28" spans="2:18" ht="19.5" customHeight="1" x14ac:dyDescent="0.3">
      <c r="B28" s="16">
        <v>44279</v>
      </c>
      <c r="C28" s="5">
        <f t="shared" si="0"/>
        <v>7248</v>
      </c>
      <c r="D28" s="6">
        <v>7.2480000000000002</v>
      </c>
      <c r="E28" s="17">
        <v>7.17</v>
      </c>
      <c r="F28" s="17">
        <v>7.37</v>
      </c>
      <c r="G28" s="35">
        <v>137</v>
      </c>
      <c r="H28" s="6">
        <v>13</v>
      </c>
      <c r="I28" s="6">
        <v>253</v>
      </c>
      <c r="J28" s="6">
        <v>21</v>
      </c>
      <c r="K28" s="5" t="s">
        <v>20</v>
      </c>
      <c r="L28" s="14">
        <v>400</v>
      </c>
      <c r="M28" s="5">
        <v>0.5</v>
      </c>
      <c r="N28" s="20">
        <v>23.38</v>
      </c>
      <c r="O28" s="20">
        <v>1300000</v>
      </c>
      <c r="P28" s="43"/>
    </row>
    <row r="29" spans="2:18" ht="19.5" customHeight="1" x14ac:dyDescent="0.3">
      <c r="B29" s="16">
        <v>44280</v>
      </c>
      <c r="C29" s="5">
        <f t="shared" si="0"/>
        <v>7916</v>
      </c>
      <c r="D29" s="6">
        <v>7.9160000000000004</v>
      </c>
      <c r="E29" s="17">
        <v>7.21</v>
      </c>
      <c r="F29" s="17">
        <v>7.56</v>
      </c>
      <c r="G29" s="35">
        <v>145</v>
      </c>
      <c r="H29" s="6">
        <v>15</v>
      </c>
      <c r="I29" s="6">
        <v>267</v>
      </c>
      <c r="J29" s="6">
        <v>22</v>
      </c>
      <c r="K29" s="5" t="s">
        <v>20</v>
      </c>
      <c r="L29" s="14">
        <v>600</v>
      </c>
      <c r="M29" s="5">
        <v>0.5</v>
      </c>
      <c r="N29" s="20">
        <v>20.64</v>
      </c>
      <c r="O29" s="20">
        <v>1400000</v>
      </c>
      <c r="P29" s="43"/>
    </row>
    <row r="30" spans="2:18" ht="19.5" customHeight="1" x14ac:dyDescent="0.3">
      <c r="B30" s="16">
        <v>44281</v>
      </c>
      <c r="C30" s="5">
        <f t="shared" si="0"/>
        <v>7660</v>
      </c>
      <c r="D30" s="6">
        <v>7.66</v>
      </c>
      <c r="E30" s="17">
        <v>7.32</v>
      </c>
      <c r="F30" s="17">
        <v>7.49</v>
      </c>
      <c r="G30" s="35">
        <v>130</v>
      </c>
      <c r="H30" s="6">
        <v>14</v>
      </c>
      <c r="I30" s="6">
        <v>245</v>
      </c>
      <c r="J30" s="6">
        <v>20</v>
      </c>
      <c r="K30" s="5" t="s">
        <v>20</v>
      </c>
      <c r="L30" s="14">
        <v>450</v>
      </c>
      <c r="M30" s="5">
        <v>0.5</v>
      </c>
      <c r="N30" s="20">
        <v>21.33</v>
      </c>
      <c r="O30" s="20">
        <v>1200000</v>
      </c>
      <c r="P30" s="43"/>
    </row>
    <row r="31" spans="2:18" ht="19.5" customHeight="1" x14ac:dyDescent="0.3">
      <c r="B31" s="16">
        <v>44282</v>
      </c>
      <c r="C31" s="5">
        <f t="shared" si="0"/>
        <v>7755</v>
      </c>
      <c r="D31" s="6">
        <v>7.7549999999999999</v>
      </c>
      <c r="E31" s="17">
        <v>7.28</v>
      </c>
      <c r="F31" s="17">
        <v>7.46</v>
      </c>
      <c r="G31" s="35">
        <v>135</v>
      </c>
      <c r="H31" s="6">
        <v>16</v>
      </c>
      <c r="I31" s="6">
        <v>252</v>
      </c>
      <c r="J31" s="6">
        <v>22</v>
      </c>
      <c r="K31" s="5" t="s">
        <v>20</v>
      </c>
      <c r="L31" s="14">
        <v>500</v>
      </c>
      <c r="M31" s="5">
        <v>0.4</v>
      </c>
      <c r="N31" s="20">
        <v>22.19</v>
      </c>
      <c r="O31" s="20">
        <v>1300000</v>
      </c>
      <c r="P31" s="43"/>
    </row>
    <row r="32" spans="2:18" ht="19.5" customHeight="1" x14ac:dyDescent="0.3">
      <c r="B32" s="16">
        <v>44283</v>
      </c>
      <c r="C32" s="5">
        <f t="shared" si="0"/>
        <v>7983</v>
      </c>
      <c r="D32" s="6">
        <v>7.9829999999999997</v>
      </c>
      <c r="E32" s="20">
        <v>7.14</v>
      </c>
      <c r="F32" s="20">
        <v>7.34</v>
      </c>
      <c r="G32" s="77">
        <v>140</v>
      </c>
      <c r="H32" s="77">
        <v>14</v>
      </c>
      <c r="I32" s="77">
        <v>261</v>
      </c>
      <c r="J32" s="77">
        <v>21</v>
      </c>
      <c r="K32" s="5" t="s">
        <v>20</v>
      </c>
      <c r="L32" s="67">
        <v>400</v>
      </c>
      <c r="M32" s="5">
        <v>0.5</v>
      </c>
      <c r="N32" s="20">
        <v>23.41</v>
      </c>
      <c r="O32" s="20">
        <v>1600000</v>
      </c>
      <c r="P32" s="43"/>
    </row>
    <row r="33" spans="2:16" ht="19.5" customHeight="1" x14ac:dyDescent="0.3">
      <c r="B33" s="16">
        <v>44284</v>
      </c>
      <c r="C33" s="5">
        <f t="shared" si="0"/>
        <v>7761</v>
      </c>
      <c r="D33" s="58">
        <v>7.7610000000000001</v>
      </c>
      <c r="E33" s="20">
        <v>7.26</v>
      </c>
      <c r="F33" s="20">
        <v>7.51</v>
      </c>
      <c r="G33" s="77">
        <v>137</v>
      </c>
      <c r="H33" s="77">
        <v>15</v>
      </c>
      <c r="I33" s="77">
        <v>268</v>
      </c>
      <c r="J33" s="77">
        <v>24</v>
      </c>
      <c r="K33" s="5" t="s">
        <v>20</v>
      </c>
      <c r="L33" s="14">
        <v>500</v>
      </c>
      <c r="M33" s="5">
        <v>0.5</v>
      </c>
      <c r="N33" s="20">
        <v>21.14</v>
      </c>
      <c r="O33" s="20">
        <v>1400000</v>
      </c>
      <c r="P33" s="43"/>
    </row>
    <row r="34" spans="2:16" ht="19.5" customHeight="1" x14ac:dyDescent="0.3">
      <c r="B34" s="16">
        <v>44285</v>
      </c>
      <c r="C34" s="5">
        <f t="shared" si="0"/>
        <v>7591</v>
      </c>
      <c r="D34" s="58">
        <v>7.5910000000000002</v>
      </c>
      <c r="E34" s="20">
        <v>7.15</v>
      </c>
      <c r="F34" s="20">
        <v>7.39</v>
      </c>
      <c r="G34" s="77">
        <v>142</v>
      </c>
      <c r="H34" s="77">
        <v>14</v>
      </c>
      <c r="I34" s="77">
        <v>255</v>
      </c>
      <c r="J34" s="77">
        <v>22</v>
      </c>
      <c r="K34" s="5" t="s">
        <v>20</v>
      </c>
      <c r="L34" s="14">
        <v>400</v>
      </c>
      <c r="M34" s="5">
        <v>0.4</v>
      </c>
      <c r="N34" s="20">
        <v>22.24</v>
      </c>
      <c r="O34" s="20">
        <v>1300000</v>
      </c>
      <c r="P34" s="43"/>
    </row>
    <row r="35" spans="2:16" ht="19.5" customHeight="1" thickBot="1" x14ac:dyDescent="0.35">
      <c r="B35" s="42">
        <v>44286</v>
      </c>
      <c r="C35" s="5">
        <f t="shared" si="0"/>
        <v>7633</v>
      </c>
      <c r="D35" s="59">
        <v>7.633</v>
      </c>
      <c r="E35" s="61">
        <v>7.24</v>
      </c>
      <c r="F35" s="61">
        <v>7.44</v>
      </c>
      <c r="G35" s="78">
        <v>145</v>
      </c>
      <c r="H35" s="78">
        <v>16</v>
      </c>
      <c r="I35" s="78">
        <v>270</v>
      </c>
      <c r="J35" s="78">
        <v>20</v>
      </c>
      <c r="K35" s="32" t="s">
        <v>20</v>
      </c>
      <c r="L35" s="65">
        <v>450</v>
      </c>
      <c r="M35" s="32">
        <v>0.5</v>
      </c>
      <c r="N35" s="61">
        <v>20.36</v>
      </c>
      <c r="O35" s="61">
        <v>1400000</v>
      </c>
      <c r="P35" s="55"/>
    </row>
    <row r="36" spans="2:16" ht="15" thickBot="1" x14ac:dyDescent="0.35">
      <c r="B36" s="50" t="s">
        <v>21</v>
      </c>
      <c r="C36" s="39">
        <f t="shared" ref="C36:O36" si="1">AVERAGE(C5:C35)</f>
        <v>7622.0322580645161</v>
      </c>
      <c r="D36" s="22">
        <f t="shared" si="1"/>
        <v>7.6220322580645155</v>
      </c>
      <c r="E36" s="22">
        <f t="shared" si="1"/>
        <v>7.2112903225806431</v>
      </c>
      <c r="F36" s="22">
        <f t="shared" si="1"/>
        <v>7.5032258064516126</v>
      </c>
      <c r="G36" s="22">
        <f t="shared" si="1"/>
        <v>136.38709677419354</v>
      </c>
      <c r="H36" s="22">
        <f t="shared" si="1"/>
        <v>14.64516129032258</v>
      </c>
      <c r="I36" s="22">
        <f t="shared" si="1"/>
        <v>260.09677419354841</v>
      </c>
      <c r="J36" s="22">
        <f t="shared" si="1"/>
        <v>21.93548387096774</v>
      </c>
      <c r="K36" s="22" t="s">
        <v>20</v>
      </c>
      <c r="L36" s="22">
        <f t="shared" si="1"/>
        <v>464.51612903225805</v>
      </c>
      <c r="M36" s="28">
        <f t="shared" si="1"/>
        <v>0.39677419354838711</v>
      </c>
      <c r="N36" s="28">
        <f t="shared" si="1"/>
        <v>21.924516129032263</v>
      </c>
      <c r="O36" s="28">
        <f t="shared" si="1"/>
        <v>1377419.3548387096</v>
      </c>
      <c r="P36" s="34"/>
    </row>
    <row r="37" spans="2:16" ht="19.5" customHeight="1" thickBot="1" x14ac:dyDescent="0.35">
      <c r="D37" s="79">
        <f>SUM(D5:D35)</f>
        <v>236.28299999999999</v>
      </c>
    </row>
    <row r="38" spans="2:16" ht="19.5" customHeight="1" x14ac:dyDescent="0.3"/>
    <row r="39" spans="2:16" ht="19.5" customHeight="1" x14ac:dyDescent="0.3"/>
    <row r="40" spans="2:16" ht="60" customHeight="1" x14ac:dyDescent="0.3">
      <c r="B40" s="47" t="s">
        <v>32</v>
      </c>
      <c r="C40" s="80" t="s">
        <v>33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6" ht="19.5" customHeight="1" x14ac:dyDescent="0.3"/>
    <row r="42" spans="2:16" ht="19.5" customHeight="1" x14ac:dyDescent="0.3">
      <c r="B42" s="76" t="s">
        <v>35</v>
      </c>
      <c r="C42" s="76">
        <f>MAX(C5:C35)</f>
        <v>7983</v>
      </c>
      <c r="D42" s="76">
        <f t="shared" ref="D42:J42" si="2">MAX(D5:D35)</f>
        <v>7.9829999999999997</v>
      </c>
      <c r="E42" s="76">
        <f t="shared" si="2"/>
        <v>7.34</v>
      </c>
      <c r="F42" s="76">
        <f t="shared" si="2"/>
        <v>7.78</v>
      </c>
      <c r="G42" s="76">
        <f t="shared" si="2"/>
        <v>145</v>
      </c>
      <c r="H42" s="76">
        <f t="shared" si="2"/>
        <v>16</v>
      </c>
      <c r="I42" s="76">
        <f t="shared" si="2"/>
        <v>276</v>
      </c>
      <c r="J42" s="76">
        <f t="shared" si="2"/>
        <v>24</v>
      </c>
      <c r="K42"/>
      <c r="L42" s="76">
        <f t="shared" ref="L42:O42" si="3">MAX(L5:L35)</f>
        <v>600</v>
      </c>
      <c r="M42" s="76">
        <f t="shared" si="3"/>
        <v>0.5</v>
      </c>
      <c r="N42" s="76">
        <f t="shared" si="3"/>
        <v>23.41</v>
      </c>
      <c r="O42" s="76">
        <f t="shared" si="3"/>
        <v>1700000</v>
      </c>
    </row>
    <row r="43" spans="2:16" ht="19.5" customHeight="1" x14ac:dyDescent="0.3">
      <c r="B43" s="76" t="s">
        <v>36</v>
      </c>
      <c r="C43" s="76">
        <f>MIN(C5:C35)</f>
        <v>6724</v>
      </c>
      <c r="D43" s="76">
        <f t="shared" ref="D43:J43" si="4">MIN(D5:D35)</f>
        <v>6.7240000000000002</v>
      </c>
      <c r="E43" s="76">
        <f t="shared" si="4"/>
        <v>6.98</v>
      </c>
      <c r="F43" s="76">
        <f t="shared" si="4"/>
        <v>7.31</v>
      </c>
      <c r="G43" s="76">
        <f t="shared" si="4"/>
        <v>128</v>
      </c>
      <c r="H43" s="76">
        <f t="shared" si="4"/>
        <v>13</v>
      </c>
      <c r="I43" s="76">
        <f t="shared" si="4"/>
        <v>245</v>
      </c>
      <c r="J43" s="76">
        <f t="shared" si="4"/>
        <v>20</v>
      </c>
      <c r="K43"/>
      <c r="L43" s="76">
        <f t="shared" ref="L43:O43" si="5">MIN(L5:L35)</f>
        <v>400</v>
      </c>
      <c r="M43" s="76">
        <f t="shared" si="5"/>
        <v>0.2</v>
      </c>
      <c r="N43" s="76">
        <f t="shared" si="5"/>
        <v>20.36</v>
      </c>
      <c r="O43" s="76">
        <f t="shared" si="5"/>
        <v>1100000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0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2021-12-29T11:42:56Z</dcterms:modified>
</cp:coreProperties>
</file>