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-108" yWindow="-108" windowWidth="23256" windowHeight="12576" tabRatio="818" activeTab="3"/>
  </bookViews>
  <sheets>
    <sheet name="Numayadahi" sheetId="1" r:id="rId1"/>
    <sheet name="Salori" sheetId="2" r:id="rId2"/>
    <sheet name="Kodra" sheetId="7" r:id="rId3"/>
    <sheet name="Ponghat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5" l="1"/>
  <c r="O42" i="5" l="1"/>
  <c r="N42" i="5"/>
  <c r="M42" i="5"/>
  <c r="L42" i="5"/>
  <c r="K42" i="5"/>
  <c r="J42" i="5"/>
  <c r="I42" i="5"/>
  <c r="H42" i="5"/>
  <c r="G42" i="5"/>
  <c r="F42" i="5"/>
  <c r="E42" i="5"/>
  <c r="D42" i="5"/>
  <c r="O41" i="5"/>
  <c r="N41" i="5"/>
  <c r="M41" i="5"/>
  <c r="L41" i="5"/>
  <c r="K41" i="5"/>
  <c r="J41" i="5"/>
  <c r="I41" i="5"/>
  <c r="H41" i="5"/>
  <c r="G41" i="5"/>
  <c r="F41" i="5"/>
  <c r="E41" i="5"/>
  <c r="D41" i="5"/>
  <c r="O42" i="7"/>
  <c r="N42" i="7"/>
  <c r="M42" i="7"/>
  <c r="L42" i="7"/>
  <c r="K42" i="7"/>
  <c r="J42" i="7"/>
  <c r="I42" i="7"/>
  <c r="H42" i="7"/>
  <c r="G42" i="7"/>
  <c r="F42" i="7"/>
  <c r="E42" i="7"/>
  <c r="D42" i="7"/>
  <c r="O41" i="7"/>
  <c r="N41" i="7"/>
  <c r="M41" i="7"/>
  <c r="L41" i="7"/>
  <c r="K41" i="7"/>
  <c r="J41" i="7"/>
  <c r="I41" i="7"/>
  <c r="H41" i="7"/>
  <c r="G41" i="7"/>
  <c r="F41" i="7"/>
  <c r="E41" i="7"/>
  <c r="D41" i="7"/>
  <c r="O42" i="2"/>
  <c r="N42" i="2"/>
  <c r="M42" i="2"/>
  <c r="L42" i="2"/>
  <c r="K42" i="2"/>
  <c r="J42" i="2"/>
  <c r="I42" i="2"/>
  <c r="H42" i="2"/>
  <c r="G42" i="2"/>
  <c r="F42" i="2"/>
  <c r="E42" i="2"/>
  <c r="D42" i="2"/>
  <c r="O41" i="2"/>
  <c r="N41" i="2"/>
  <c r="M41" i="2"/>
  <c r="L41" i="2"/>
  <c r="K41" i="2"/>
  <c r="J41" i="2"/>
  <c r="I41" i="2"/>
  <c r="H41" i="2"/>
  <c r="G41" i="2"/>
  <c r="F41" i="2"/>
  <c r="E41" i="2"/>
  <c r="D41" i="2"/>
  <c r="O42" i="1"/>
  <c r="N42" i="1"/>
  <c r="M42" i="1"/>
  <c r="L42" i="1"/>
  <c r="K42" i="1"/>
  <c r="J42" i="1"/>
  <c r="I42" i="1"/>
  <c r="H42" i="1"/>
  <c r="G42" i="1"/>
  <c r="F42" i="1"/>
  <c r="E42" i="1"/>
  <c r="D42" i="1"/>
  <c r="O41" i="1"/>
  <c r="N41" i="1"/>
  <c r="M41" i="1"/>
  <c r="L41" i="1"/>
  <c r="K41" i="1"/>
  <c r="J41" i="1"/>
  <c r="I41" i="1"/>
  <c r="H41" i="1"/>
  <c r="G41" i="1"/>
  <c r="F41" i="1"/>
  <c r="E41" i="1"/>
  <c r="D41" i="1"/>
  <c r="O37" i="2" l="1"/>
  <c r="N37" i="2"/>
  <c r="M37" i="2"/>
  <c r="L37" i="2"/>
  <c r="J37" i="2"/>
  <c r="I37" i="2"/>
  <c r="H37" i="2"/>
  <c r="G37" i="2"/>
  <c r="F37" i="2"/>
  <c r="E37" i="2"/>
  <c r="D37" i="2"/>
  <c r="O37" i="1"/>
  <c r="N37" i="1"/>
  <c r="M37" i="1"/>
  <c r="L37" i="1"/>
  <c r="J37" i="1"/>
  <c r="I37" i="1"/>
  <c r="H37" i="1"/>
  <c r="G37" i="1"/>
  <c r="F37" i="1"/>
  <c r="E37" i="1"/>
  <c r="D37" i="1"/>
  <c r="O37" i="5"/>
  <c r="N37" i="5"/>
  <c r="M37" i="5"/>
  <c r="L37" i="5"/>
  <c r="J37" i="5"/>
  <c r="I37" i="5"/>
  <c r="H37" i="5"/>
  <c r="G37" i="5"/>
  <c r="F37" i="5"/>
  <c r="E37" i="5"/>
  <c r="D37" i="5"/>
  <c r="D37" i="7"/>
  <c r="E37" i="7"/>
  <c r="F37" i="7"/>
  <c r="G37" i="7"/>
  <c r="H37" i="7"/>
  <c r="I37" i="7"/>
  <c r="J37" i="7"/>
  <c r="L37" i="7"/>
  <c r="M37" i="7"/>
  <c r="N37" i="7"/>
  <c r="O37" i="7"/>
  <c r="C31" i="1" l="1"/>
  <c r="C30" i="1"/>
  <c r="C29" i="1"/>
  <c r="C28" i="1"/>
  <c r="C27" i="1"/>
  <c r="C26" i="1"/>
  <c r="C31" i="5" l="1"/>
  <c r="C32" i="5"/>
  <c r="C33" i="5"/>
  <c r="C34" i="5"/>
  <c r="C35" i="5"/>
  <c r="C26" i="2"/>
  <c r="C27" i="2"/>
  <c r="C28" i="2"/>
  <c r="C29" i="2"/>
  <c r="C30" i="2"/>
  <c r="C31" i="2"/>
  <c r="C32" i="2"/>
  <c r="C33" i="2"/>
  <c r="C34" i="2"/>
  <c r="C35" i="2"/>
  <c r="C32" i="1"/>
  <c r="C33" i="1"/>
  <c r="C34" i="1"/>
  <c r="C35" i="1"/>
  <c r="C25" i="2" l="1"/>
  <c r="C24" i="2"/>
  <c r="C23" i="2"/>
  <c r="C22" i="2"/>
  <c r="C21" i="2"/>
  <c r="C20" i="2"/>
  <c r="C19" i="2"/>
  <c r="C18" i="2"/>
  <c r="C17" i="2"/>
  <c r="C25" i="1"/>
  <c r="C24" i="1"/>
  <c r="C23" i="1"/>
  <c r="C22" i="1"/>
  <c r="C21" i="1"/>
  <c r="C20" i="1"/>
  <c r="C19" i="1"/>
  <c r="C18" i="1"/>
  <c r="C17" i="1"/>
  <c r="C23" i="7" l="1"/>
  <c r="C22" i="7"/>
  <c r="C21" i="7"/>
  <c r="C20" i="7"/>
  <c r="C19" i="7"/>
  <c r="C18" i="7"/>
  <c r="C17" i="7"/>
  <c r="C16" i="7"/>
  <c r="C15" i="7"/>
  <c r="C14" i="7"/>
  <c r="C13" i="7"/>
  <c r="C12" i="7"/>
  <c r="C7" i="5" l="1"/>
  <c r="C7" i="7" l="1"/>
  <c r="C6" i="1" l="1"/>
  <c r="C30" i="5" l="1"/>
  <c r="C29" i="5" l="1"/>
  <c r="C28" i="5" l="1"/>
  <c r="C27" i="5" l="1"/>
  <c r="C26" i="5" l="1"/>
  <c r="C25" i="5" l="1"/>
  <c r="C24" i="5" l="1"/>
  <c r="C23" i="5" l="1"/>
  <c r="C22" i="5" l="1"/>
  <c r="C21" i="5" l="1"/>
  <c r="C20" i="5"/>
  <c r="C19" i="5"/>
  <c r="C18" i="5"/>
  <c r="C17" i="5"/>
  <c r="C16" i="2" l="1"/>
  <c r="C15" i="2"/>
  <c r="C16" i="5" l="1"/>
  <c r="C16" i="1" l="1"/>
  <c r="C15" i="5" l="1"/>
  <c r="C14" i="2" l="1"/>
  <c r="C13" i="2"/>
  <c r="C15" i="1" l="1"/>
  <c r="C14" i="1" l="1"/>
  <c r="C12" i="2" l="1"/>
  <c r="C11" i="2"/>
  <c r="C10" i="2"/>
  <c r="C13" i="5"/>
  <c r="C12" i="5"/>
  <c r="C11" i="5"/>
  <c r="C13" i="1"/>
  <c r="C12" i="1"/>
  <c r="C11" i="1"/>
  <c r="C11" i="7"/>
  <c r="C24" i="7"/>
  <c r="C25" i="7"/>
  <c r="C26" i="7"/>
  <c r="C27" i="7"/>
  <c r="C28" i="7"/>
  <c r="C29" i="7"/>
  <c r="C30" i="7"/>
  <c r="C31" i="7"/>
  <c r="C32" i="7"/>
  <c r="C33" i="7"/>
  <c r="C34" i="7"/>
  <c r="C35" i="7"/>
  <c r="C9" i="2" l="1"/>
  <c r="C6" i="5" l="1"/>
  <c r="C8" i="5"/>
  <c r="C9" i="5"/>
  <c r="C10" i="5"/>
  <c r="C5" i="5"/>
  <c r="C6" i="2"/>
  <c r="C7" i="2"/>
  <c r="C8" i="2"/>
  <c r="C5" i="2"/>
  <c r="C9" i="7"/>
  <c r="C10" i="7"/>
  <c r="C9" i="1"/>
  <c r="C10" i="1"/>
  <c r="C8" i="7"/>
  <c r="C6" i="7"/>
  <c r="C5" i="7"/>
  <c r="C7" i="1"/>
  <c r="C8" i="1"/>
  <c r="C5" i="1"/>
  <c r="N36" i="5"/>
  <c r="O36" i="5"/>
  <c r="C37" i="5" l="1"/>
  <c r="C37" i="2"/>
  <c r="C37" i="1"/>
  <c r="C37" i="7"/>
  <c r="N36" i="7"/>
  <c r="O36" i="7"/>
  <c r="N36" i="1"/>
  <c r="O36" i="1"/>
  <c r="N36" i="2"/>
  <c r="O36" i="2"/>
  <c r="M36" i="7" l="1"/>
  <c r="L36" i="7"/>
  <c r="J36" i="7"/>
  <c r="I36" i="7"/>
  <c r="H36" i="7"/>
  <c r="G36" i="7"/>
  <c r="F36" i="7"/>
  <c r="E36" i="7"/>
  <c r="D36" i="7"/>
  <c r="C36" i="7" l="1"/>
  <c r="M36" i="5"/>
  <c r="L36" i="5"/>
  <c r="J36" i="5"/>
  <c r="I36" i="5"/>
  <c r="H36" i="5"/>
  <c r="G36" i="5"/>
  <c r="F36" i="5"/>
  <c r="E36" i="5"/>
  <c r="D36" i="5"/>
  <c r="C36" i="5" l="1"/>
  <c r="M36" i="2" l="1"/>
  <c r="L36" i="2"/>
  <c r="J36" i="2"/>
  <c r="I36" i="2"/>
  <c r="H36" i="2"/>
  <c r="G36" i="2"/>
  <c r="F36" i="2"/>
  <c r="E36" i="2"/>
  <c r="D36" i="2"/>
  <c r="C36" i="2" l="1"/>
  <c r="M36" i="1"/>
  <c r="L36" i="1"/>
  <c r="J36" i="1"/>
  <c r="I36" i="1"/>
  <c r="H36" i="1"/>
  <c r="G36" i="1"/>
  <c r="F36" i="1"/>
  <c r="E36" i="1"/>
  <c r="D36" i="1"/>
  <c r="C36" i="1" l="1"/>
</calcChain>
</file>

<file path=xl/sharedStrings.xml><?xml version="1.0" encoding="utf-8"?>
<sst xmlns="http://schemas.openxmlformats.org/spreadsheetml/2006/main" count="260" uniqueCount="50">
  <si>
    <r>
      <rPr>
        <b/>
        <u/>
        <sz val="26"/>
        <color rgb="FF1F3864"/>
        <rFont val="Arial"/>
        <family val="2"/>
      </rPr>
      <t>Numayadahi STP, 50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</si>
  <si>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Date</t>
  </si>
  <si>
    <t>Daily Feed Quantity  
MLD
(Design-
50 MLD)</t>
  </si>
  <si>
    <t>pH</t>
  </si>
  <si>
    <t>BOD (mg/l)</t>
  </si>
  <si>
    <t>TSS  (mg/l)</t>
  </si>
  <si>
    <t xml:space="preserve">FECAL COLIFORM </t>
  </si>
  <si>
    <t xml:space="preserve">FRC </t>
  </si>
  <si>
    <t>REMARKS</t>
  </si>
  <si>
    <t>M3</t>
  </si>
  <si>
    <t>MLD</t>
  </si>
  <si>
    <t>Inlet pH 
(Design- &lt;9)</t>
  </si>
  <si>
    <t>Final
pH (Design- 6.5 to 9.0)</t>
  </si>
  <si>
    <t>Inlet BOD 
(Design- &lt;250 mg/l)</t>
  </si>
  <si>
    <t>Final
BOD (Design - &lt;20 mg/l)</t>
  </si>
  <si>
    <t>Inlet TSS
 (Design- &lt;500 mg/l)</t>
  </si>
  <si>
    <t>Final TSS (Design  - &lt;30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</si>
  <si>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</si>
  <si>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</si>
  <si>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</si>
  <si>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NA</t>
  </si>
  <si>
    <t>Average</t>
  </si>
  <si>
    <r>
      <rPr>
        <b/>
        <u/>
        <sz val="26"/>
        <color rgb="FF1F3864"/>
        <rFont val="Arial"/>
        <family val="2"/>
      </rPr>
      <t>Salori STP, 29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</si>
  <si>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Final
BOD (Design - &lt;30 mg/l)</t>
  </si>
  <si>
    <t>Final TSS (Design  - &lt;50 mg/l)</t>
  </si>
  <si>
    <r>
      <rPr>
        <b/>
        <u/>
        <sz val="26"/>
        <color rgb="FF1F3864"/>
        <rFont val="Arial"/>
        <family val="2"/>
      </rPr>
      <t>Ponghat STP, 10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</si>
  <si>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Final
BOD (Design - &lt; 20 mg/l)</t>
  </si>
  <si>
    <t>Final TSS (Design  - &lt; 30 mg/l)</t>
  </si>
  <si>
    <r>
      <rPr>
        <b/>
        <u/>
        <sz val="26"/>
        <color rgb="FF1F3864"/>
        <rFont val="Arial"/>
        <family val="2"/>
      </rPr>
      <t>Kodra STP, 25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</si>
  <si>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DEWATERED SLUDGE</t>
  </si>
  <si>
    <t>Outlet Concentration
(&gt;20%)</t>
  </si>
  <si>
    <t>Fecal Coliform
(20,00,000 MPN/gTS)</t>
  </si>
  <si>
    <t>MPS was in shutdown as Inlet Gate of Receiving chamber fell down at 09:25 PM on 03.12.2020.</t>
  </si>
  <si>
    <t>Inlet gate of receiving chamber was repaired on 04.12.2020 at 11:50 AM on 04.12.2020. During this, due to accumulation of sewage, temporary retaining wall was broken. Its repaing was started.</t>
  </si>
  <si>
    <t>Repairing of temporay retaining wall is completed.</t>
  </si>
  <si>
    <t>Retaining wall at Ghagharnalla MPS is broken due to heavy rains in night.</t>
  </si>
  <si>
    <t>Daily Feed Quantity  
MLD
(Design-
10 MLD)</t>
  </si>
  <si>
    <t>Daily Feed Quantity  
MLD
(Design-
25 MLD)</t>
  </si>
  <si>
    <t>Daily Feed Quantity  
MLD
(Design-
29 MLD)</t>
  </si>
  <si>
    <t>Retaining wall at Ghagharnalla MPS is broken due to heavy rains in night. Repairing work is in progress.</t>
  </si>
  <si>
    <t>Retaining wall at Ghagharnalla MPS is broken due to heavy rains in night. Repairing work is completed</t>
  </si>
  <si>
    <t>Aeration tank no. 3 is under maintenance due to problem in diffusers.</t>
  </si>
  <si>
    <t>1) Maintenace for Aeration tank no. 3 is completed &amp; it is taken into operation.
2) Aeration tank no. 2 is under maintenance due to problem in diffusers.</t>
  </si>
  <si>
    <t>Aeration tank no. 2 is under maintenance due to problem in diffusers.</t>
  </si>
  <si>
    <t>Source:</t>
  </si>
  <si>
    <t>Logbook of Labarotory at Sewage Treament Plant</t>
  </si>
  <si>
    <t>Sum</t>
  </si>
  <si>
    <t>Max</t>
  </si>
  <si>
    <t>Min</t>
  </si>
  <si>
    <t>1) Sample for sludge testing is taken from sludge drying beds hence the value of sludge consistency cannot be deemed as accurate.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</si>
</sst>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u/>
      <sz val="24"/>
      <color rgb="FF1F3864"/>
      <name val="Arial"/>
      <family val="2"/>
    </font>
    <font>
      <b/>
      <u/>
      <sz val="26"/>
      <color rgb="FF1F3864"/>
      <name val="Arial"/>
      <family val="2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sz val="10"/>
      <color rgb="FF000000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6" fillId="0" borderId="0"/>
    <xf numFmtId="164" fontId="17" fillId="0" borderId="0" applyFont="0" applyFill="0" applyBorder="0" applyAlignment="0" applyProtection="0"/>
    <xf numFmtId="0" fontId="17" fillId="0" borderId="0">
      <protection locked="0"/>
    </xf>
  </cellStyleXfs>
  <cellXfs count="161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/>
    </xf>
    <xf numFmtId="1" fontId="10" fillId="0" borderId="6" xfId="0" applyNumberFormat="1" applyFont="1" applyFill="1" applyBorder="1" applyAlignment="1">
      <alignment horizontal="center" vertical="center"/>
    </xf>
    <xf numFmtId="0" fontId="0" fillId="0" borderId="13" xfId="0" applyFont="1" applyBorder="1" applyAlignment="1"/>
    <xf numFmtId="2" fontId="10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0" fontId="11" fillId="11" borderId="16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 wrapText="1"/>
    </xf>
    <xf numFmtId="15" fontId="10" fillId="0" borderId="17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2" fontId="10" fillId="0" borderId="6" xfId="0" applyNumberFormat="1" applyFont="1" applyBorder="1" applyAlignment="1">
      <alignment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15" fontId="10" fillId="0" borderId="6" xfId="0" applyNumberFormat="1" applyFont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2" fontId="14" fillId="0" borderId="27" xfId="0" applyNumberFormat="1" applyFont="1" applyBorder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/>
    </xf>
    <xf numFmtId="1" fontId="10" fillId="0" borderId="6" xfId="0" applyNumberFormat="1" applyFont="1" applyBorder="1" applyAlignment="1">
      <alignment horizontal="center" wrapText="1"/>
    </xf>
    <xf numFmtId="165" fontId="10" fillId="0" borderId="6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10" fillId="0" borderId="6" xfId="0" quotePrefix="1" applyNumberFormat="1" applyFont="1" applyBorder="1" applyAlignment="1">
      <alignment horizontal="center" wrapText="1"/>
    </xf>
    <xf numFmtId="2" fontId="13" fillId="0" borderId="6" xfId="0" quotePrefix="1" applyNumberFormat="1" applyFont="1" applyFill="1" applyBorder="1" applyAlignment="1">
      <alignment horizontal="center" vertical="center"/>
    </xf>
    <xf numFmtId="2" fontId="10" fillId="0" borderId="6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2" fontId="10" fillId="0" borderId="6" xfId="0" quotePrefix="1" applyNumberFormat="1" applyFont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wrapText="1"/>
    </xf>
    <xf numFmtId="2" fontId="18" fillId="0" borderId="6" xfId="0" applyNumberFormat="1" applyFont="1" applyFill="1" applyBorder="1" applyAlignment="1">
      <alignment horizontal="center" vertical="center" wrapText="1"/>
    </xf>
    <xf numFmtId="1" fontId="18" fillId="0" borderId="6" xfId="0" applyNumberFormat="1" applyFont="1" applyFill="1" applyBorder="1" applyAlignment="1">
      <alignment horizontal="center" vertical="center" wrapText="1"/>
    </xf>
    <xf numFmtId="2" fontId="14" fillId="0" borderId="28" xfId="0" applyNumberFormat="1" applyFont="1" applyBorder="1" applyAlignment="1">
      <alignment horizontal="center"/>
    </xf>
    <xf numFmtId="1" fontId="14" fillId="0" borderId="28" xfId="0" applyNumberFormat="1" applyFont="1" applyBorder="1" applyAlignment="1">
      <alignment horizontal="center"/>
    </xf>
    <xf numFmtId="0" fontId="18" fillId="0" borderId="6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15" fontId="10" fillId="0" borderId="12" xfId="0" applyNumberFormat="1" applyFont="1" applyBorder="1" applyAlignment="1">
      <alignment horizontal="center" vertical="center" wrapText="1"/>
    </xf>
    <xf numFmtId="2" fontId="13" fillId="0" borderId="12" xfId="0" applyNumberFormat="1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1" fontId="10" fillId="0" borderId="12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2" fontId="13" fillId="0" borderId="11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vertical="center" wrapText="1"/>
    </xf>
    <xf numFmtId="2" fontId="0" fillId="0" borderId="6" xfId="0" applyNumberFormat="1" applyBorder="1" applyAlignment="1">
      <alignment horizontal="center" vertical="center"/>
    </xf>
    <xf numFmtId="2" fontId="0" fillId="0" borderId="6" xfId="0" applyNumberFormat="1" applyFont="1" applyFill="1" applyBorder="1" applyAlignment="1">
      <alignment horizontal="center" vertical="center"/>
    </xf>
    <xf numFmtId="2" fontId="19" fillId="0" borderId="6" xfId="0" applyNumberFormat="1" applyFont="1" applyBorder="1" applyAlignment="1">
      <alignment horizontal="center" vertical="center"/>
    </xf>
    <xf numFmtId="165" fontId="10" fillId="0" borderId="6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left" vertical="center" wrapText="1"/>
    </xf>
    <xf numFmtId="1" fontId="10" fillId="0" borderId="6" xfId="0" quotePrefix="1" applyNumberFormat="1" applyFont="1" applyBorder="1" applyAlignment="1">
      <alignment horizontal="center" wrapText="1"/>
    </xf>
    <xf numFmtId="1" fontId="10" fillId="0" borderId="6" xfId="0" applyNumberFormat="1" applyFont="1" applyFill="1" applyBorder="1" applyAlignment="1">
      <alignment horizontal="center" wrapText="1"/>
    </xf>
    <xf numFmtId="1" fontId="13" fillId="0" borderId="12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 wrapText="1"/>
    </xf>
    <xf numFmtId="2" fontId="15" fillId="0" borderId="13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1" fontId="18" fillId="0" borderId="6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/>
    </xf>
    <xf numFmtId="1" fontId="13" fillId="0" borderId="6" xfId="0" quotePrefix="1" applyNumberFormat="1" applyFont="1" applyFill="1" applyBorder="1" applyAlignment="1">
      <alignment horizontal="center" vertical="center"/>
    </xf>
    <xf numFmtId="1" fontId="10" fillId="0" borderId="6" xfId="0" quotePrefix="1" applyNumberFormat="1" applyFont="1" applyFill="1" applyBorder="1" applyAlignment="1">
      <alignment horizontal="center" wrapText="1"/>
    </xf>
    <xf numFmtId="1" fontId="10" fillId="0" borderId="6" xfId="0" quotePrefix="1" applyNumberFormat="1" applyFont="1" applyBorder="1" applyAlignment="1">
      <alignment horizontal="center" vertical="center" wrapText="1"/>
    </xf>
    <xf numFmtId="15" fontId="10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15" fontId="14" fillId="0" borderId="13" xfId="0" applyNumberFormat="1" applyFont="1" applyBorder="1" applyAlignment="1">
      <alignment horizontal="center" vertical="center" wrapText="1"/>
    </xf>
    <xf numFmtId="2" fontId="14" fillId="0" borderId="13" xfId="0" applyNumberFormat="1" applyFont="1" applyBorder="1" applyAlignment="1">
      <alignment horizontal="center" vertical="center"/>
    </xf>
    <xf numFmtId="2" fontId="14" fillId="0" borderId="14" xfId="0" applyNumberFormat="1" applyFont="1" applyBorder="1" applyAlignment="1">
      <alignment horizontal="center" vertical="center"/>
    </xf>
    <xf numFmtId="15" fontId="10" fillId="0" borderId="32" xfId="0" applyNumberFormat="1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2" fontId="14" fillId="0" borderId="13" xfId="0" applyNumberFormat="1" applyFont="1" applyBorder="1" applyAlignment="1">
      <alignment horizontal="center"/>
    </xf>
    <xf numFmtId="15" fontId="10" fillId="0" borderId="33" xfId="0" applyNumberFormat="1" applyFont="1" applyBorder="1" applyAlignment="1">
      <alignment horizontal="center" vertical="center" wrapText="1"/>
    </xf>
    <xf numFmtId="2" fontId="14" fillId="0" borderId="34" xfId="0" applyNumberFormat="1" applyFont="1" applyBorder="1" applyAlignment="1">
      <alignment horizontal="center"/>
    </xf>
    <xf numFmtId="0" fontId="13" fillId="0" borderId="13" xfId="0" applyFont="1" applyBorder="1" applyAlignment="1"/>
    <xf numFmtId="2" fontId="10" fillId="0" borderId="3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5" fontId="10" fillId="0" borderId="6" xfId="0" applyNumberFormat="1" applyFont="1" applyBorder="1" applyAlignment="1">
      <alignment horizontal="center" vertical="center" wrapText="1"/>
    </xf>
    <xf numFmtId="165" fontId="10" fillId="0" borderId="8" xfId="0" applyNumberFormat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2" fontId="10" fillId="0" borderId="1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1" fontId="10" fillId="0" borderId="6" xfId="0" applyNumberFormat="1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14" fillId="0" borderId="26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0" fillId="0" borderId="13" xfId="0" applyFont="1" applyBorder="1" applyAlignment="1"/>
    <xf numFmtId="2" fontId="0" fillId="0" borderId="0" xfId="0" applyNumberFormat="1"/>
    <xf numFmtId="2" fontId="10" fillId="0" borderId="8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6" fillId="3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5" borderId="6" xfId="0" applyFont="1" applyFill="1" applyBorder="1"/>
    <xf numFmtId="0" fontId="8" fillId="6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5" fillId="0" borderId="18" xfId="0" applyFont="1" applyBorder="1"/>
    <xf numFmtId="0" fontId="5" fillId="0" borderId="19" xfId="0" applyFont="1" applyBorder="1"/>
    <xf numFmtId="0" fontId="6" fillId="3" borderId="24" xfId="0" applyFont="1" applyFill="1" applyBorder="1" applyAlignment="1">
      <alignment horizontal="center" vertical="center" wrapText="1"/>
    </xf>
    <xf numFmtId="0" fontId="5" fillId="0" borderId="29" xfId="0" applyFont="1" applyBorder="1"/>
    <xf numFmtId="0" fontId="6" fillId="4" borderId="10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8" fillId="6" borderId="10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9" fillId="8" borderId="1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5" fillId="0" borderId="23" xfId="0" applyFont="1" applyBorder="1"/>
    <xf numFmtId="2" fontId="10" fillId="0" borderId="35" xfId="0" applyNumberFormat="1" applyFont="1" applyBorder="1" applyAlignment="1">
      <alignment horizontal="left" vertical="center" wrapText="1"/>
    </xf>
    <xf numFmtId="2" fontId="10" fillId="0" borderId="36" xfId="0" applyNumberFormat="1" applyFont="1" applyBorder="1" applyAlignment="1">
      <alignment horizontal="left" vertical="center" wrapText="1"/>
    </xf>
    <xf numFmtId="2" fontId="10" fillId="0" borderId="28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6" fillId="3" borderId="25" xfId="0" applyFont="1" applyFill="1" applyBorder="1" applyAlignment="1">
      <alignment horizontal="center" vertical="center" wrapText="1"/>
    </xf>
    <xf numFmtId="0" fontId="5" fillId="0" borderId="21" xfId="0" applyFont="1" applyBorder="1"/>
    <xf numFmtId="0" fontId="6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/>
    <xf numFmtId="0" fontId="6" fillId="10" borderId="7" xfId="0" applyFont="1" applyFill="1" applyBorder="1" applyAlignment="1">
      <alignment horizontal="center" vertical="center" wrapText="1"/>
    </xf>
    <xf numFmtId="0" fontId="5" fillId="0" borderId="9" xfId="0" applyFont="1" applyBorder="1"/>
  </cellXfs>
  <cellStyles count="4">
    <cellStyle name="Comm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242759CC-9E87-4E32-8BE2-C2BA0E516F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A73A6621-BF4C-4FBA-9317-6168ED92F59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1339775</xdr:colOff>
      <xdr:row>1</xdr:row>
      <xdr:rowOff>132209</xdr:rowOff>
    </xdr:from>
    <xdr:to>
      <xdr:col>15</xdr:col>
      <xdr:colOff>3351455</xdr:colOff>
      <xdr:row>1</xdr:row>
      <xdr:rowOff>762560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90472D8-5347-4B8D-A83F-2F2994604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64975" y="311503"/>
          <a:ext cx="2011680" cy="630351"/>
        </a:xfrm>
        <a:prstGeom prst="rect">
          <a:avLst/>
        </a:prstGeom>
      </xdr:spPr>
    </xdr:pic>
    <xdr:clientData/>
  </xdr:two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C890D60-24A8-4B34-AF67-50DD8297278A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D043889-6FE7-416E-B340-21220395DCD4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37C8C2D-AA7E-4EF0-A06F-F09D5AA39F10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B15AD0C-04E5-446B-91D4-73002DD4A792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F189DAC-34F6-4754-94B1-EF11683D2CB7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EDFCF86-08DF-4171-B3EC-EF9C2D75ADD4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8792F7E-0888-4D28-B5D6-413DFD10186E}"/>
            </a:ext>
          </a:extLst>
        </xdr:cNvPr>
        <xdr:cNvSpPr txBox="1"/>
      </xdr:nvSpPr>
      <xdr:spPr>
        <a:xfrm>
          <a:off x="4956175" y="3990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A54A720-C29E-4981-B994-1CFFF24A9FE3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AC73108-A5FC-44F0-9D5A-80EBD3DA5F33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86FE9CC-E6C9-4E61-87E4-FD0F33251823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1B23D3A-EB2B-40B9-A988-B806A419BAC9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3B536C7D-5CCA-4FA6-A83B-16F573BADC67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F732B6C-7F45-41F8-9F40-9A2E2FABC86D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8A2A4EF-AD4B-4188-8874-5C4AD4A30BCA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7E1B870-8A09-4D5A-9FC1-7FB9746FAB21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9C7CBA2-060B-43D1-A350-6B76C7AF4765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ECB8E37-57E8-431B-BD33-9734D7B6645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7326D649-7FCB-458E-B1B9-4899FD14E94C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4EC4E5D-C770-4AEE-AE0B-8C07722074A1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C9CA1C5-911E-473E-A8C2-91CA0FE8A532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31590E6-F52A-45D4-8D72-2476C0A4FD31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F2E5CD2-3803-4050-9E43-C7F0B8FCD809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15C86E0-8362-4D8F-8F6A-2D1B39F6B41A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C1AE304C-29F4-42B3-9D93-723F635DC0BD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AE2D55B-F78F-490C-932D-CA90944C80E3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3EA6773-EC7D-448F-8699-767FC12A5713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91D6E729-9264-45D8-B1C8-8E1D3C056B6D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A9E1C2B-3CEC-4B4A-8EDE-FA121ED8CC3D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B829C39-A229-4521-96CC-1BE86D055B7B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B5CABC78-3F4D-404E-8134-399F6CB5F59F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E654DC7-BF10-486F-9553-E6FC1EA8FCC1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C656F3EA-1FB3-4743-A7FB-F90159666839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0BC5E98-388E-46D2-90A1-5E8D30E7EF0D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710F168F-0F4B-4841-9FD4-8F90BDCD71B9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67A535E-52F9-432B-9E6C-D563B9A6E23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9139E532-6BA4-45EB-965D-724A4FE78BF8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547CAE6D-E8E8-45E5-A307-289B49C97427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39B2B89F-BDF3-49DD-BEC1-67539DD7F82C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A22285AB-FACA-461C-85CB-E2030D23C335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862E3AA-C287-4D40-AA35-E0E08BC87D5E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805BB856-6A57-42C2-A6FC-F5FC92C8959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D7E6F99F-0ABD-4122-81E4-600144FCFABB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C719C12-894C-4384-A96A-AE0285D6DB3D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260FB9C-7025-4E2E-995A-403190D874B6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6322E44-FA52-44A4-9477-F76B299AF56E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8E82921D-D03D-4C91-A868-2912B8CFCA28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6C823FEE-8B90-4C01-8959-17FDA790C33B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762A5CDC-6335-4DFF-97A6-0FEEE9AE8048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27939334-DBC9-4539-A77B-079608A03511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38A1FF54-DC10-4E1E-9997-9E34D526281D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1129933-71C9-4B3F-8949-FBC32FE22637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93B29DC2-9505-40DA-AD62-1FC9240465DB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12577426-43C2-4207-ABA1-6998751782A5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6D234A01-CB75-43BA-BBFD-B8EBCF6F7FF9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8F014C36-45E6-451E-AA63-D30CD15B70DF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7C1079BE-158C-4C9B-B85F-C0AFEBB9D34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D255CCB8-894C-4172-A215-D358DE65591F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DC7E5B0-5ABB-45FF-A02C-6291B009EA06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A2292013-F901-4A28-819E-2985807FB57C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765BF912-9133-4F9D-9F59-4957CE8BB6A8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24659E0-E7DC-4C3F-8712-D52281891762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AB7A8BCF-080E-4166-A286-89E46DFAF6D9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306BA3F-042F-4847-985F-137F1902CC82}"/>
            </a:ext>
          </a:extLst>
        </xdr:cNvPr>
        <xdr:cNvSpPr txBox="1"/>
      </xdr:nvSpPr>
      <xdr:spPr>
        <a:xfrm>
          <a:off x="4956175" y="423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A1F6DD45-70CD-4F2A-A665-C93F26206C16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D9599A25-CA2A-4769-81C1-765399F77E17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A0348A7-17A7-45FF-8477-FB1C645E5472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C363F9D-AA1F-4595-82DB-032077142707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3DF9B0ED-4200-4E99-9A33-3E1363F55765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7804001-F1E8-4605-B0CF-AB65D691DD86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BDAE2D4E-290A-4982-99E4-6D8BD70AB2BF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75BAAD58-1FBB-4F44-AB04-A2F0DBA2F011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802010AE-6FCE-4379-AF48-949FD01642A5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721EEA7C-DABF-410F-96EB-7F7AFA2D92FC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16A7A8EB-904C-4A9F-8C39-1B82F74F2FF4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2EB5499-DCDB-4B75-84F4-C837F06291BA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8A4E756A-CE16-45B8-BF46-DB0B6AE15FB0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10</xdr:row>
      <xdr:rowOff>0</xdr:rowOff>
    </xdr:from>
    <xdr:ext cx="65" cy="172227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BAB67BC9-0014-4D77-BEDA-4DE2874ADA64}"/>
            </a:ext>
          </a:extLst>
        </xdr:cNvPr>
        <xdr:cNvSpPr txBox="1"/>
      </xdr:nvSpPr>
      <xdr:spPr>
        <a:xfrm>
          <a:off x="4956175" y="448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828A375E-6445-46E1-BBAC-33469FFF1D5C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42B932C7-D3F7-45C4-B2F6-35FE76194AEE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8554081A-8062-4800-BA70-3F484DDD618F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CE10FDC6-26A3-48E4-871E-3535AAC806E0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2BA6D6C6-EEBE-417A-9106-9221BEE75898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822D3CA2-2CB1-4636-9352-4F69D7D5CFE4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512BA923-A09B-4C8F-8D65-995B359740D5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479029A8-E3BE-4F1C-AD66-35DEA65CB1E5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7115DFB-8F23-4FCE-8295-B1B23621C6A3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1B6C2487-AA55-4F59-88C0-7A7C5C8DB0F1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E835F021-26DD-46E0-A2F0-86B4B6639AC2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9D7DAFFA-ECB1-4A48-A688-9C21B12E4B4A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46179410-4818-4E3D-A5DE-91A38BEE3B3D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8A38D49C-EB51-4915-AFE3-405AF6B1B64A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65CD5683-8E3A-48E6-8DB7-117668592D8A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321318DC-2781-4566-9C7A-EF2BE6257F8E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EF7D5E1E-1F62-4A35-AC0A-8FBC3735EEBF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12B1D4D5-06DE-48C2-B83B-0737479D6C33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59D2E70A-458D-44D0-BE74-50C4EA8BB904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6F070763-3097-428C-BBE6-D336DEE2BD2F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61113BFF-9D89-42DC-A74D-553541B124A3}"/>
            </a:ext>
          </a:extLst>
        </xdr:cNvPr>
        <xdr:cNvSpPr txBox="1"/>
      </xdr:nvSpPr>
      <xdr:spPr>
        <a:xfrm>
          <a:off x="495617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43299C8E-3ABD-4420-98B9-D7C183202F64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D2F3E2FC-3DC4-45CF-A262-10933AD36727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69DABB05-F84E-409C-A0DC-60D780D33DC4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38F39A53-2D42-4E98-A246-4441D33948E4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6B421D29-F8B2-496E-B952-66BCAD10688E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D67C384-4853-4E8A-B712-CF2AAAE813E2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9CDA892-C583-48F8-8E2D-63CA586617A9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ED23514E-CDA4-44FE-93A9-E630410FF8B5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57D51348-B199-40D2-819B-72BD4340964F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C6187C9F-E414-41BD-B683-6371BDDB5D5D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ACB4C194-822D-4BC6-845A-2F5854E4C62E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4B273B93-FE4F-4405-83DF-85125DC73C3B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BDA3476C-BA27-44F9-BABD-1CCC17084B64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ECDBE036-C927-4393-B96E-23AA5F79EC1B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78299311-E3C1-4810-B8A3-A92F82AB9AC8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BF350576-111A-4982-B461-C9D69D86E1C7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8AB789CF-19B7-421D-91EB-947BBA68A877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8A576A5A-151F-4F56-9F05-C0EC7A404B87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8AD838FF-FC8A-4B4F-AB53-5FEE816C311D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31942935-F7B9-46FE-B7C7-C1A9D57B697E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2EF9E530-4017-4E69-9A36-5BA27641B3A4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C49FF69F-1183-40A1-9DFC-0FD271CE1B78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E6B6BB3C-CEE7-4D0C-8D2B-3696FD57043C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B2937ACC-FD58-4C40-A179-9112D70A6743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FDE8E31-8921-4819-BA7E-2FACA034F77E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12D2780A-8938-4982-A08E-F55B471CE55F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3D6F3E62-2024-4202-B4F6-477A4CAF55A7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9C200E1E-A164-4615-A681-1C8C343B1960}"/>
            </a:ext>
          </a:extLst>
        </xdr:cNvPr>
        <xdr:cNvSpPr txBox="1"/>
      </xdr:nvSpPr>
      <xdr:spPr>
        <a:xfrm>
          <a:off x="4956175" y="498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BC6914C-A655-40FB-9810-018CE4A728ED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B75BB57-82E9-48D1-A9C5-49F2F71ABAFB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6A36A162-4B1A-4B96-A96B-6D38337CD58C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D1BF1456-9B69-4E2D-B925-5009689CE759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FBA66C4-67DD-4FD9-9790-3797F96C05AE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CD1EA0D2-E371-463E-8A10-2CCE31412D0E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DF60F1E0-A3EB-444E-8806-4322CBD7DB64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CAAD7261-E490-4AC2-B933-5C0D98A4D21D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32B0BA91-5F89-494E-BCFD-3D558F2CA349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628A33D9-DD3B-4DA1-B776-2074AAAF58D5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39C1AEE9-6E4F-4D9C-B00A-709E7AE31F32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F3537FAD-A66F-4FF6-916E-D15C0BACD756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F1F9AFF2-4236-4EF1-83C2-399C4BF66529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887EBB72-0BA1-4E36-9D08-A90324DD3BA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5B60FD08-6E45-4CFA-B017-2910E3E6A72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2A4E4DFC-C863-44C1-BDCE-F2CC6DE88F3F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BB1B3B99-E292-4CCF-9672-5F44FB2BF76D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6A0DD19-04A8-4436-85F7-D58B9A5ABCEC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5DCFCE78-905F-4E87-BBB9-44FED10442D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8E9FCBC-1E7A-4808-944E-D6B8587EC139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0CDDDDB-D11D-433A-A8A7-0350CB05101C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C7FD7649-25C9-406F-9BFB-542A1A42F33D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FB867067-3E88-42DF-9FF7-05D8E0A897DB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F8F42F3-1B3D-4E1F-AF43-AD5F98843A6B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29831D66-1646-41A8-B31E-26513F131D19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BD40FCC4-09BC-4D46-97F4-7D93F4905BEC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7E6673AC-92E7-46CE-8E3D-E7F942FFBA64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F816D045-3369-484D-98A8-44D3F6D85996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5FE9D628-9D10-4294-8C75-5EC3827B5A5F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2FF8AF77-3C11-42F9-8BB5-1FBDCE2E0E8A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D583E882-193B-4DEA-AE67-FCC9F5EFAAD5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86642272-A862-45C4-A203-872EDBE8C106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42B48B92-337F-4ABE-A426-DA5D1DE66983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B82CD571-6A5F-4D81-8EDE-31C9778E302E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85942ACB-9E60-4D6C-9006-4545B55D4E34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B005566A-0505-4B3A-9215-3418EB7D0FBA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EA838F77-4676-46CA-BAA4-306545D4C4E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DB1BBA56-9C5B-48DE-BB5A-04B2678CD963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B3533040-7017-4987-A6B0-9F84243989D1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A4A6DD40-B941-4CC1-8549-EAA9090A3B9E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888EDCA3-FE75-414C-BD6F-BC08C78C3AA3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DAAC11C-123C-4715-8857-639262630136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9C904933-3C81-42E3-A223-360CE95A9016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3AF54807-64AF-457D-8FFA-02B55A7E6D31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50950379-5AE0-42A5-AFC7-6249CBAFC191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26F45704-29D8-4503-B5E7-D58EB8B6AC76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D0435189-C7E3-4093-B82A-6E9FC285E82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6192784A-5A19-4D64-8264-B77264A7D428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158995CD-ABDB-4B13-90E2-A273506ADA7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AD9918CB-C4A0-439E-A088-CEB3987EA20B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43648CEC-DBFF-442C-A252-C0739391B0AB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65D43C24-3919-43C3-BB4A-0E6AAE472121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9BDB9ECF-9F8D-4A47-B341-22B8B6F9D013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580D9C01-BD17-4E3C-8F1C-71C6E57B1474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8A7F395-4862-4CB3-A1D0-CAAC6199F876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E7B17C17-27B3-4D9D-8CFB-0C401CB60702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E4EAEFD7-12AA-4DB7-8AC7-249963F36D99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A8137399-394F-403F-96CF-0C47D9924332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CA6B9F6E-72C9-409B-B8D3-75F87B672BD2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6FF83F06-6E2A-4709-A9C2-4C164EEFC946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5DF8ABA8-0D41-4FDC-8FDE-F920E99612CB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552383E2-E380-4B46-BB71-E8B822EC99E9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D27A5734-D5B0-4408-8880-70144299401B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14DFE513-F4CE-4C54-9A41-BD31093B81ED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D5777FBB-7FD8-4096-BB08-53B44ECFA557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6F26505E-C8D6-45B0-8DE2-3C32BB23A1EB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CC3D7BC8-49D4-4CEB-8D46-0BAF8D02068F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889DAFF1-4433-46C6-A346-82E32EA89AE7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8D41CED6-7508-4068-A5C5-048523D1EA0F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F6C8A51-DDBF-4BD1-81D6-F11DF8076AA7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FF1C67B0-F327-40DD-842A-B62B93CB7568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59081432-AF6E-4A37-9E4E-BA8162AE22B4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7E0496E2-5EF6-4C8F-8A6E-412CB4190252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1F4EA538-3E8D-47C2-A2DB-C3A3B63F10A8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ABA9EB37-2049-43CE-BD7F-08F02633B96B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B31D8414-7464-4F67-959F-A3E210C23277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B1D301CA-5561-4D2B-A24C-2F1BE114A34C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DE8B4162-9248-4A9A-8972-EE43CD4220AD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60138F9F-CE9D-4C33-BFB7-E45BDAEF02D9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BA2D861D-1C35-4986-905A-8FF7E94AE056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ED06C66C-4E72-47F3-B82C-00EF2301CD8A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BFBA68A8-3376-44F5-83E8-A6B1129145C6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C64B4319-D839-4666-A29E-6D9134411D1F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CF2EF114-E421-487A-A048-D39493B73167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92EF8F96-8CDF-4DCC-8F2E-95D60B29BE37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92614140-150F-4EA5-A728-406C17E4A5F7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B17DDDAF-16F3-49E1-AFDE-AF31FC7F00A1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759B3416-7825-4190-AE61-173F1D97751E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5F96589F-C4E0-46F8-85F7-B7991EE4CE75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A0AAE27-F586-456A-B6CA-11337FBF4B93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12CD9E6-7612-4173-BDE4-328173783069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B00E06E6-3871-4A59-83A8-2C1702F4D83B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B944D828-B54C-497F-A26E-7CE9F81FB912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77524935-B5F6-47A1-81ED-D537C71F48A6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63F7FAC8-0935-4FB9-A14B-52B358283048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F543DFF8-C07E-4CFB-AB3A-0B775CFBD4F9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4CEBEDD-5E1C-48C2-9132-D2C0DEC89148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B4EC419E-CBB3-4C15-B83D-CC34D9A6FCA2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503FCFBF-CDC7-4885-88D6-1FD09FEEF5CD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12144FEC-A0CA-448C-8913-A3092DBB0EF6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474D79A-CDD5-4F88-B251-58F7703C4957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9AEB089F-E207-4F38-A21E-5807480B16A1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441A7BD1-A158-4F3C-94E7-6E0E2AA9FD39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20EAAEE5-14A2-45E4-BAFE-6856BD9536FE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7CF6E98D-B513-40F1-92CF-155FD267009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777714B2-C5A8-4D71-86DA-A810C56C346F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A5FB1CCD-A451-4512-BDFE-86761789E645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DC721A7F-0358-4274-9323-D3BD927D3389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E7DA6236-15A8-4E02-A8C6-A0F227C4135D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B3F3C3E6-892B-425F-B267-829DEDA00529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DDABFA57-6A05-47A8-BE22-AF3B1490A91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DE7C4D5D-3687-4B38-97B2-60E55FE73AF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91248DDB-BB93-4C17-BDE8-F4151FEA3747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96BE1CC1-414C-4561-88F0-4E6E915D84BA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4A82F66D-2238-4FB3-85B7-214CA4B1E9A2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D812950D-4E82-4DFA-AC3F-4EC55C616A1A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2855ACD1-1BC7-4E9E-B38F-327E6EF2D885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5126C830-58D7-4D1C-8D15-4BD750D477A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E5C6E911-9343-4E35-9229-A0C629CDDFFF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EE3B33A-3712-4AC7-8D5D-E7271D3FACDB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E89A34AF-5DE5-418C-AAE0-E702924140B8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1F56680A-8E11-4064-93EE-BC35E67B0471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C03D1103-0268-4F94-9E2E-EDCC5E84AE2D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587BD883-2ACD-4BC0-BBF5-FC6257AB3486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19B01CEC-9080-429F-B6C7-A990362D0DE1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EE6958C8-077B-4127-8FA2-525821D66B32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858D2BA8-C9CB-45D7-A671-B242098A2CA9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268BD78B-7707-4617-A492-44F06FF4206C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E690821B-A06D-4BA2-B20B-7480EDFB2561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2C8868C8-F4E8-46C4-BCA9-E95F9B886525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5FA8C9DB-623A-4292-A1ED-DC99A0256E1F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802C992B-751D-4FE3-9E38-8B4377182A78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4C484A35-BB25-41B2-9F94-4390C9795BFD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9B3035A8-7E70-41A6-9555-7363EC2B2D5A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02504A7-1C9A-4342-A01C-844CDBED41DC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2E20D387-B819-4C39-91F5-3662E51E1F8A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19CCA63E-B46A-4B7C-A5E7-6979A35007B9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3A4DD4EE-A80C-4DE6-8071-2638E798CB71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FCB22BAF-B78A-4B4C-AE46-8852E9F9B8EE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CE56129C-61D0-4172-A2F2-96817AF9BD6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8A928B8-FAB4-4C0F-B1F5-0A9100ECF5E5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AC75682D-84D6-4D85-93BF-8C0F8354FCCF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35BF1912-C258-4F6D-BDC4-61D89C5C7F09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434A6A61-D6C3-4315-9A45-477F9DFCB50E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45B2386-E2C5-4A36-B1C4-332A04CDB382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CF7B025-ED69-4928-B3F9-66D995ED1BB8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358C806C-26B6-40CD-9702-6801263AF16E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D9667C5D-B280-4339-BE6B-83A92D8BB32E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2DE8DD0D-BCF2-4DAE-8286-F902E2D20926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4EDD698F-011D-44D4-B570-D14D520B5048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395B8DBE-6FDF-4AF7-B110-022B207D395D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79EB7B59-AF63-4596-B8E3-2BD883E3DE4D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D016BC58-11F2-4D94-B3A6-64FCB097C357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C0537F2F-C8C6-46DB-88BC-40AEC8D32A68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2BA9216A-B935-49B5-BCB3-E3C7BF10878E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BE42220-6AFB-4155-8F21-1EA4204A5AD9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5EC3E3A0-59A4-46FC-8FB2-BFBDCF294837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6036FB5B-846C-42A1-A414-0C58C07D8D7C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405A1344-9F6C-4146-9E4F-D3156D04E6EE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3E5C4897-43B5-4EE3-B110-0BAEF01E1156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48A2F6D1-ACD3-4670-8FD2-3D68B3E8DC49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7CC644C9-27C1-40B8-9309-5DC1D6BF1184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C978931B-34B4-4446-9459-C12E004DCC09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C85303AD-070F-408F-B2A2-2433D53FE892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815DE2DB-BE02-4681-BDC0-C7463BD168FF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C4E18EFB-A51E-4EEE-A066-B5E78A8967BE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B3DF83F5-6718-4C63-B411-544AD5DE1BA3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84F4545D-85C7-4B76-A7D6-E7C0598D7D96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A0128007-7E2E-4EAC-9547-B2E18F86BD8F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CD7B1449-4795-4330-A7D6-69EB8420F877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8185979C-BF7F-4459-B060-29349EEDB9A2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77897209-D6C0-4538-A250-713F24D65B99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60AC8808-9E9B-4C86-BFE9-1D03974BED64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5B614E33-6437-430F-A886-EBF1E227FCA3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2A7857B3-009D-484D-83E7-8E7AE7DDC3AD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C9179BF4-65DC-4A8D-800D-21B6A090291D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E63EBF15-8014-4B0D-A884-843D06FCF9DE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D752C1F4-15D1-4372-B27C-2EC70CAE6086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A73BF8FE-4B58-4071-848F-C6CBCBD4B195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95E24EB4-E358-4514-A053-38164B828035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52D49B10-DA1F-40C7-BC32-4048D7E3A844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996EB84-485F-4183-AE3A-B26B3D616D26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74C1A020-31E8-48B0-81C3-E4AA1F1CB39D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AB0661-8E6E-4C11-9D20-0A22F6342C35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29B1E141-284E-4F2E-8F86-516465BA99B6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51EB06B6-C8C9-47AF-BD7F-A86C885D9715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CFC3084A-AF99-4D0A-8A36-82BE28E7FCAF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A1A31D36-649D-4F5E-9CB9-05DB4B53B037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666AFD39-F314-4E83-A0B2-2715776D51F3}"/>
            </a:ext>
          </a:extLst>
        </xdr:cNvPr>
        <xdr:cNvSpPr txBox="1"/>
      </xdr:nvSpPr>
      <xdr:spPr>
        <a:xfrm>
          <a:off x="4956175" y="646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D4E6F9D-2A35-4789-88AB-3EB7ED7FB421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D466147F-BB79-48A1-AA97-C72383FF31CB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6ED1EBA-6A6E-457C-8FB6-594353DC1E9A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7C18C409-F8C1-4354-9BD9-7ACC4E6A69A9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8AE554A2-C104-42AE-A316-461BD4897BBF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10E4C4D-8260-42B9-82D7-B7B0997AAE0F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ACC6E50-A1DE-4F31-9352-FE8949C963A6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4775A7D-29DA-49E2-A4F6-50A0D19DFF88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E5284330-DB1D-4E04-AABB-D7C04B983998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7FDDD35A-59D3-42A5-8A01-6D0138945DBA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F36B1CCC-42EC-47F0-97BB-BDF3F3B5976D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3E588815-8890-46BB-8EEB-EAFD55E3BE27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9D30E093-66C5-44BD-BAFB-3596D602F836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583A74AA-4701-4D60-90AD-AA525EFBAD1D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4AFEBF69-5FDB-4E3C-9CAE-B9076E734FC1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75B2C4A5-1766-441E-A60F-232048DF9F19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16EC5CF2-B357-43C0-BEDE-7C04B4E61BE1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9981BBAE-9228-47DA-A152-838CB69CDBA1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3F334DD-96E1-460E-9A60-2B7C6C0CA5C4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4D4D3114-A191-4EFB-87E5-4C798A6DCDC4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B175801B-7686-49D6-B5E7-0E17F452684E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7BD1DBB3-B449-46B9-9CAC-99AF1D32FE3B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83D15B97-814F-41D8-89A5-BE96EC44D885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C3B25196-F587-45B1-A149-F27BF5D7054E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C3EAA3E-4677-44F0-8922-D7637A886316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B6F57EC1-4056-4BB5-B69B-4ADCF0A0F6F5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F61C9BCE-AC1F-4E53-A449-BDAFB3D928A9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158FC406-CE7E-41D1-AB86-C766D586C42F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A2BA0DD9-9513-449B-A27B-4B77CC790D89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5151E57C-D45A-478E-8915-FC0F5A0E3115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6C18BB9-333F-4408-89D4-5EF372BA9F87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137C0196-FA50-403F-80F8-CE751C23CB6C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DCC60F61-1E9D-4A61-B8CE-4CCD4787CBFB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D2A61FFF-9D39-4FB8-8CA2-04CC79C4C110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C89B4020-2856-40D5-862B-21F5D6A900DB}"/>
            </a:ext>
          </a:extLst>
        </xdr:cNvPr>
        <xdr:cNvSpPr txBox="1"/>
      </xdr:nvSpPr>
      <xdr:spPr>
        <a:xfrm>
          <a:off x="4956175" y="5229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3BA8D2BE-0673-4C03-A1DF-C723B0A61099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FA7C092F-EFA8-4406-946D-656B8D112523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CB70872-2F6E-4B3E-8F00-B8E95A5EA28F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EC435F8-F625-4192-A690-94E2FCCEE6EF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F30CED0-D380-4E43-B339-A9EB3944FB37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F451B45F-D11F-4F43-B27F-2B96495F30C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4CF91792-664C-4303-B47A-506B2436A491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4B0FD737-7C41-4AEB-9EC1-B6F0E90470A3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ED3423E5-326F-4FD3-9581-E8B7024F8378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66FFF218-0A8C-45D2-A27F-4C541E634414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43F039ED-4E7D-48A4-B1F4-FBC85A380559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B11F60E8-A820-4CA8-AEA7-FAAFC787A05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DF1AA2C4-CDC8-4C23-BEDB-344F2DB5395A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E46463AC-E87A-4469-BE8B-6BBE82423061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55EAE20E-9343-4FCB-9AF1-7E4BFED5576A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E6BF19D4-7466-4966-BCAB-36C6DB5880C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93E51C53-1863-48BC-B6FA-D0290B353B34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A747BFF0-A1C6-4672-BDAB-9E0B455ADDF2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1CC9D62C-31FD-4379-8CD0-8E743B9DE1C6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14831C28-FB29-4FF3-B93D-94D2A8D5024C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D05B8EF0-C31A-46DB-BDA6-D4E0D78F7F8A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FFE87066-1BCC-4B1D-B155-5DD997D259FE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5F358EEE-684B-4C37-94B4-D872B89908B2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C5068A16-6067-49EA-A345-B07904C2F63E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8E1694C2-9573-4A7A-AC24-AEFE822086BC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CE0EFF8B-9505-40CA-B04C-E76FFFD0AF57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643BE658-2C7F-415F-9A95-7B29A893FDA4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19325B2D-A01D-4F18-A68C-3D0B8F163258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69D0E030-BA40-4E87-9F70-9E618915B143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BBD8E061-3F62-4778-80FC-92B863F98294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C029D434-17F1-44A8-8C43-297CBD6B60D4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83B8BF37-8F6A-4A7F-A35F-EDB238E3B877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6DB5422A-274D-4BEF-BC6E-F56FEE349BEA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E35B09D2-5869-4C53-BE12-85B0E6B5D1B7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4D4BDECA-8496-4C31-B7AB-0B4937CB00ED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FAA66E60-7ACA-40C8-8780-9039826C0C11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784A195D-052D-49F0-917A-9F8695557F44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EB04988A-D3A0-48AD-B11F-AC3A75FB291F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7181F2C-0E56-471A-A259-32A1AD6F4A4A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A4EAA37D-22F1-49C8-BCA7-2D815D9D6FA8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B8397C28-23D3-46B8-9144-62903A0FC73F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61570817-D771-468D-92A8-4DA118EEE7A6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F83D6C9C-6AC8-430B-8023-14B6F20554FA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5D8AEA98-09C1-41CE-ABE1-3DA4AF0D7C6D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62F04E6E-BB7B-482B-8B54-3B9C681C78F7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AE686B03-C54D-4387-B566-E152E5B2DB22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1366891A-0809-4406-B5D0-FD1A6FF29291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BC03CF0D-D4C9-409D-91A0-12A80EAAE64C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DAC7CE67-5C20-43A0-B69E-B2E33260C386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93F47BF-0C09-4128-8D9F-0608436E323C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50277A2-BAD7-4D64-910A-50CEEEE0CAA5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1C195405-E645-42BD-8E12-57E39BC2972A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272A4B1F-7D89-45F0-8CBE-0582DD72D8F9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D57C0AD1-69CD-442D-BB3C-3195EDCEA2F2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DDD2DDA0-3CE4-4179-8C5D-FB359E93E6DE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9741683F-D235-409D-8734-AABC9570E37A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EBE9F376-4C78-46B0-B589-2E8B3D975A89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D1F3412A-4DDF-47DB-8711-33A6FEA2DC8B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C234247D-6A89-496C-B4FE-DCA05F4F818B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3C41B08F-E250-425E-9012-53DB216BABA8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15819BF4-730D-42A7-8070-0366BBA52C38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F7ED76E2-F1B4-482B-AF9E-F2914183BA5B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BB23A930-214E-4714-9BAF-BBB4BABBDAEB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12486A87-116F-4B6D-B9B1-0017434839BB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60166E54-979A-4EAB-9773-758E3720000F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B46BC226-4FA4-4AB6-9E99-6E5E29588401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D89D3CB4-C5DB-41B9-B743-35616AC7D4C0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6B646E5F-C406-4C4A-A41E-DB8F463B5565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C62647B1-7F81-41F6-A5B0-454B2C59907D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277512A9-2FD7-4A16-93F8-3B69F0C0DDD2}"/>
            </a:ext>
          </a:extLst>
        </xdr:cNvPr>
        <xdr:cNvSpPr txBox="1"/>
      </xdr:nvSpPr>
      <xdr:spPr>
        <a:xfrm>
          <a:off x="4956175" y="5476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1C4C719B-4C60-44EB-A3CE-4AA8C275C909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6ECB96C5-88E1-4834-B7AD-05F7E10FAC5D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E63A77E6-6621-4E6F-B0D7-6C21286DE1B8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3FEFF5CA-0E71-47E0-9D40-94F2889020A4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5F37FC8A-384C-467F-A5B8-8C1D556A29F7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5014D64F-D2A4-4595-9DFB-32B9C09A98BD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B323CEDF-E0A2-4529-9650-4F9E06884DB2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F4D5E6EA-BDCB-4F82-9E96-3F893EA548A6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4C9B966-CD2E-47B1-BBEB-68398BA62DFD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FED0F548-B2B2-47DB-AFCC-CC76B26BA0E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8CE76304-30CC-4A61-9793-9F01673CEA14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645FA559-20C3-45CA-B6F7-10A5425266E7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AAEE2B6D-F01C-4DE0-AD16-7A9280DA8DBF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EC634F7E-C6F3-4965-BDAF-FFADF279C59D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1EA28D22-3F17-4CFB-A4DD-D85EA5C74632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2DD94E8D-6807-47C5-B7BF-526CB31F7915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58D32A07-7C0D-4551-8505-7A2CFC515242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4F2785FE-F67C-464C-9ACD-DEC0D3161BA2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A40F4FC3-227D-4600-A295-B53E9739FB75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9763B387-AF1B-43D4-85E2-BBF5E27CB512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4B3B42E7-85A1-486C-A0D5-CBB32B68B071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44767710-C4CC-4336-9569-770EACC169AA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524D486B-B177-4F9E-A36A-6A17A389EE2A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61E085B8-5226-4FAF-93E0-DD3745869FA2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A8DA25BC-75F1-4521-B247-2009571925C1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D2C7CF5F-6634-4458-90BB-55407E7A42CB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6FC82717-3F98-4E17-8DE5-DC9652926168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1AC3B22B-EE32-4B5A-844F-E38F0AB1125B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D99D054B-D59B-4551-8AC4-80B494CD7369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5DD5157C-18DF-401F-B93E-5F2CDB3FD413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9DA94A25-21E3-49D6-BA7E-AD06084C6B46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44AA31FA-D5C5-42CF-8956-C9C66939E8C5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83335789-A8FE-489E-9B21-B0B540C4844F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F8CB449F-F5D3-4AB6-9E89-9F0B41B86459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BF027326-FEDA-4B7E-AED1-29667037EAEE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81909BC9-5489-444A-BE81-93F1BE4B5334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F6E98FBB-91EF-45B4-B4AB-BE65724106BE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42BAEBDB-AC31-4138-9E85-AB589E3AA39A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1C49FBCA-A734-4B3E-AA99-8263DFB04458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1CE09C4-5F3F-496C-9703-9152BBE68E5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1C5173D6-ADF9-485A-A8FF-E75C3AC6FFC8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B58AC9D3-1006-4F08-B516-25927CA4FBEF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64CB2F61-940F-4B59-A569-21F04EFD8289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846DBE52-2571-4EE2-9429-EA5110C406AE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EBA3006B-5233-4EBA-B84E-3C392595E1F8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2852F939-6D72-4BA7-A68B-17E08D101ED6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80445EDA-021F-4E65-98EB-4684CDE59B0D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9073EE54-04B5-4327-869D-84F87FEAA351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62EFA9DC-8293-41F7-ADD3-EBBEFBAB0DC3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D1537E36-7267-4E33-A6E2-F21936B16262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897DA716-6652-4AF5-B833-E9B3A3DC0291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AEFF29CD-167E-42D4-B576-137E13B9CCE4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EFC1E6D1-CC88-4740-9343-041C4D15EE5A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F6438986-4448-42BF-B19F-5C08DE7C5BE1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EF173DBF-324F-43AF-8B43-7C34FD9FDDBB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C6680207-FBB4-4756-84DE-14741BAD6D1B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3F9CC1EA-6DEB-443A-AE09-D444760CADC4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96E32F78-C3CD-42E2-8DC6-716BEBEA6A73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B9536C3B-6682-461F-9463-60993A3B08A6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D2F8952C-4FE6-42FE-95B4-8D0BDAFDF6A1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87F2E6C6-77D6-45E3-8CD6-98ADE322BAF6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D9A771BE-AB3A-4538-9C1C-0B18811A0576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EF77B8CE-E89F-41CC-8B38-80B8090BA9C5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7CB8AD3C-77D1-47EC-AC52-28D1CBE2151E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EF9BD897-22AF-4123-8B84-B71C7BD8E048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FF7A761C-2805-4603-BACC-A8B76B5122A7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F514125-4FC6-4CF0-83D8-5C30DF1A28A2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5236C6F9-D76A-472E-9CC7-639EA09FD8D8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47A6FE67-9EEC-426D-AD24-C35B6EB7B131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DC6CE348-544F-464D-AD4A-9F64BFD6B892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4249BE87-927B-4995-B0DD-7EEA491391D9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8488E8D3-B125-45BF-A26E-5B3D2D80649A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2BFFF650-A077-4479-A689-A97051DBA03A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AA7F517-D97D-498D-8525-60F4A3252299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E58BBC3B-1417-46A8-8D74-B45BF3C47649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EEEFA90C-B7C1-45B6-B19A-2DCD9037863B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EC16AA2C-CCBC-47EE-98B3-C79E401D6102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E2D9AEBC-1E04-4BF5-B68F-ACF45C78AB48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6476469E-2812-4C91-A84D-049FC1F66BD4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2D142DEF-9684-4E33-8CEA-91EA53E29BE5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A4B9CC72-2F08-4C83-A105-D6430F48BD54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F8FBAF8D-CD24-4622-BAAE-7D7B1447659A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BC23A996-AAA8-4A33-976C-BB5E6C1AF112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A2819A26-3C2B-4DC4-B447-ECD2E86803B3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88B9F8FF-9353-4E58-B69F-2FB22F432F87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A640A08-68A8-46B4-AD4A-DB5E6CEBF774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7E127384-37C6-4500-8DF0-6B9DA9A0D7A6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5158E259-4B39-4741-82F4-2033921203F2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A243B29-C291-49B5-9F46-2347CCEC8BFF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46E3FBC7-CFCE-4F45-9F96-8226EBB41CA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C10D7F02-8874-497E-9AE2-44B178B9798D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9851FCF8-90F0-4CA9-B8C7-4AA8A617F72A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ABF88D37-84F3-438D-B027-FDE24D1D7815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160BA68D-ADE8-4C94-BC64-92D529750582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F6E31F1-4F05-46A2-B1CE-15553E52B607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EF8B565E-B75B-4EBD-AB5A-089A33227D0A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31081E11-0B6F-4689-9D65-56446C815E92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38A5595E-7EFF-41DB-968F-E9BF6D7A5598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52067B16-48BB-45A4-8EF9-4A00DA8DBB16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63BDAF0E-1F1A-4955-AE64-A2D64509F862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4A913108-9884-4EFE-BCB6-FDE8F3FDAEF7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90F0359A-9157-447B-97E7-68590AAB99B4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7AC98FD0-4513-4161-88A5-3CBBA37DD7FD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98411C49-D57B-427B-AE86-C7E53BAE14AC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89F99F52-B9EF-4701-82B4-2DF59D4E1513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9909A4FF-3D7C-43BF-B33E-D61A02867618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10270-F3A5-4C8D-8FCF-487CEAC3E04C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4F08C13E-FACD-4CA2-AC2B-8400F3AAA3E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5251DA32-F5AE-4D6B-9740-99AD4BE54D1E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9BA0D145-8305-4D7A-AA31-24C1FF444910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DC4E5BB9-4FDC-450B-9EF2-A610D17B063A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86EAE505-7A79-4A60-B359-2C5A45835F77}"/>
            </a:ext>
          </a:extLst>
        </xdr:cNvPr>
        <xdr:cNvSpPr txBox="1"/>
      </xdr:nvSpPr>
      <xdr:spPr>
        <a:xfrm>
          <a:off x="4956175" y="5724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6286F5DD-0E83-4AA6-BAD2-B49DC607FC6A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5B3EDC6F-C919-4D53-83FE-274F651E952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EF13F809-B266-460F-9A71-9B3124E5BE39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9D1BB829-C250-438B-9750-432F6DA0406B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832EBE67-75D2-4A66-A01E-7E1D03AE268E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22A19788-E413-42B3-9A95-082CE7EACD5F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B41EF76B-47F6-4C21-AC05-579827F395E4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85848FEA-DA00-4C33-B731-48668D75807F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B04F5FFA-032D-4837-A80B-18E9506DC511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4B703742-3279-429D-9A22-00884D22D2B9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B90D368F-93CA-472F-8D0A-E981B7A73405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9F32E630-4C4E-4609-BB4E-ACECC501681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C8F5FE41-9D17-4F66-9EF7-F056E90E7749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2122A768-33D0-4621-83E9-68D4811EDD24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26057FAE-2B7E-4E5D-9644-AF73FBFAE871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B3B0A71F-801E-4C48-AB7A-1C6CF74F180F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D1AEA48-E689-41C6-8301-B49819D8CE56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41FB02EE-BFFD-4275-BADD-358B16993D21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4C3A5B9D-F99A-4C5B-980D-324DB41F23A5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5A64FDA6-C0D5-40A3-A296-7903FAD157E9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6F528D02-7263-4858-9D7B-8C667E78DC3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89E979D5-09A0-4BBF-802F-0C51C03F34DB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DBA1F00F-21A2-4090-9980-36C2F096CD94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91D02ECA-0505-43A6-BE83-B65C4636077F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D81E9363-EFE1-4F5D-A9CF-C0B1196CA74A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1DAE1721-6A02-4780-95A8-F867DF70712B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3A978115-89BF-4249-87AB-5C5634B14C44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2726ED48-13A4-443D-8DE3-47536DCE5D92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974FE396-3B1D-41A9-B026-7A53F63D1129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57E60B74-0C34-4150-BBE7-C318E1AE53E3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BBC97513-1816-4BAF-8B28-8848800C9816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5AD6038-94F9-4039-B0B1-85E923620AED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EBF01515-D5FF-47DC-8290-14811087634E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2471F14-E6E2-41DB-A7DE-EF65482F3A7E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96BEC643-CB85-4B65-80EA-CC7AA5116D2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1289A140-176F-49E0-916D-D766452C286C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5778CA56-F7D6-49F4-BBF4-6972A46483CC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C80C0AF3-C927-4F64-A2D9-66A77F1C34CD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66F16A4C-7E76-496C-9488-4C622546BF8F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860FEC4-D08A-4CEA-8389-B2BA904C2EDA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EFCB22A4-3CC2-43F3-A362-02D725ED9A2A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23824ACA-3711-4D06-BCA8-B16E77851FBD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AAFEBA73-73D0-4475-9C2A-68F00D514545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4D6D4CDA-7AD2-436E-834F-FD241A7ECEFD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399802D8-860E-4443-BB42-4EE8F322068B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FD4C9FB0-0066-4365-848E-BD1015E0AA16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96F2D1A-94FC-4009-B452-E0F7986B53F3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4B4304A8-DA45-485A-8CEE-B4B656B9056F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B8643C77-1153-413D-B37A-1CADAA2C7B4B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4E1C435A-C93B-4143-B429-52A2DC761F6C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CA2B46F4-D15C-490E-8A92-BC3075C213E9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F9362AAC-8B10-42C2-85A1-DCCB5004D302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DCF7657D-D57E-4064-85D0-60ECBC10C597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F953ED7E-171A-4101-88E1-01054FDBAE3B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4F7EFCFF-E50D-4E0C-88F0-B5F65D61F4AC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AB87F5BD-C7F9-4DB8-8D35-B22FAE7EF495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E89F3167-2C5E-4FA4-AF87-A3F0CDEC7D24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C6A62490-7CF8-489A-B7E3-139FE711D71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A51D9C61-94BA-407A-9A76-7D1A2DB662FC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6909DEE9-2714-4D81-992C-A1A151977564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14795436-F4CF-4B23-AB24-F02ED25ABAFF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47AF917-B041-44A0-8E85-8A27138DB887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E01B3D55-DC31-434C-8766-36C7441A4364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18F05EB1-8985-4EEF-AA33-12D424F17DE6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B811E049-04AD-4DF4-A36C-98E063E574BA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D3AEB642-1EA6-44BC-8E28-F2F8D49B409B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B7484FE3-EC98-4D8A-82AC-AF942B3BDA72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64B464B-CAB1-4E15-ADB4-83391E0AAD59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6A0AA284-3389-4160-9BA7-F0C12512953D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58D3B668-E809-4D2E-B44E-FE39071DE73C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DFDF01A-31B4-4A60-AAA5-71E347D65A6E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C00F228E-D9E0-4E09-8E96-84616BCDCE67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F1BFF3E4-8E03-4122-A737-074A9F909A37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FF0C29C9-F0AA-4657-9E42-73A55FDED65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A4B9AA92-E217-4602-BF76-DFF361C2CADC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5101D2EE-ACAF-4420-9275-23C5218DC78F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1741760C-B5A6-4D18-B9C6-8537EFEA341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75FE3D4F-BCEE-44FC-AAFF-094417FFAF1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8F0B10D1-A2D4-47C2-B324-0D905013275F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C90CD8C-16F6-4785-8632-B3B9D2F7A8B9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88394696-9596-4BF7-9ED0-AC2FDF99C373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21B3CC0C-EF01-4670-B70A-FDEC43DD5462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43A04056-3CF2-4DA1-8113-7B299588D68A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7B3C7EAB-DCDD-4CC0-85B3-EC18B78B6741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144EF0BE-6942-4D99-8F36-54281C6B0BA6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FC645C15-C2F3-4F19-BCFF-722A97E50706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ABE0BE07-3E64-4A2B-9888-0E9FE0E0CFBE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F523206-6609-43CD-82D9-79BC58B4CFC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4D1CCB19-0B1A-410E-B719-79AAEC6CA67A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E6BC3ADE-D20C-407C-9D40-18151CA493E2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67352424-0882-4EFF-AC1D-4344BB6A1863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21529968-1D63-4BC9-BFAB-4D716FA49B4E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7A88BBA-4EC7-4A32-A19F-427B4C48C32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6CC5FAC8-C19D-48E7-A7C3-861274BC6454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E4ACD20-DA18-471E-BA6B-C2A222243D16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E9B63A46-420B-49E1-B5F1-87DE3066A645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7A1313CA-2C15-485D-9387-204B9643237C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4E88E67E-137A-4E61-B041-6C12F9936DDA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931C33DC-ED0E-4D09-A28B-805D82993F7F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22930D73-3760-4E07-98E2-E5A7AAB0C5F4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E60AC4FA-6FB8-4AD4-A93A-9F4E3C7C770A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FE464BC9-BC72-493C-A14D-36E02F010AE8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37EF832F-6227-4FDB-83AC-4E49F6614759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F340BF5E-25A7-4922-8DED-42369ED84B64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56770EE8-EBBE-4D5E-B161-99938EC6D2CC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5C016C79-840B-4490-8BE2-ED286E3B91F5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4EA31BF2-C6D7-4D87-9B66-BDCB60C087DF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2EC6BA1-F085-4E93-AE00-B3135A776552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14AF351D-28A6-4D0D-96EF-D48362E0C50A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25C38D8D-3573-4BB1-8FE7-D488C421272A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BDE5783F-C9CD-48BA-B10C-9200218C3B8B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874E0DF6-38F2-46EE-94D1-6EA38F05FE4B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9124D48D-6CF3-4545-A16F-003F61CFAE2F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217824BC-547F-4B52-BE83-2516DCCF064A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123DB912-A9F2-44FE-B335-7138F70CA296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7FC7BE4A-7811-4727-9E43-254C61B28947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A9CF8DC8-EFED-47B5-AF4A-76B683FC2F4A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20BFA9D0-98D6-491C-A598-C74C20FBCF7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4A7DB8AD-D207-4265-A70B-E658B8DBC867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196E164C-4463-49CB-8DDF-67502EB4C8D1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6F5AA8C9-1C1D-4FB9-8521-8D535FC4393F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D971FB6-ECD1-405D-83D3-10E5A4CB9A1E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1C387800-4D08-457B-BE31-5FDE3389AD03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56DD5388-541F-471A-BC04-5E3F004590CC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67CFEED2-5D3C-4F03-B744-5A24496472BD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B76683CB-CB45-442E-B078-B3B3A3DF7E3D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6C29CABA-A033-4E3A-A48F-26A77BCA654A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CD2B7454-3E56-4B78-87EA-4216E2DAEC17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D7EE7390-97E2-46B2-B005-D31F2EB62182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65F7757F-D065-4F0A-801A-3EBC12A39FD2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CD09F9E9-9CEF-47C3-9B99-76E0E4FE125C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D6B8DA1-0B69-4483-BC44-DB033BE8FC1D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E065F3D7-E867-450B-9058-402F7E81DE34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F990AF41-B68A-4A5C-A4A5-571068820C7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8B53C6E1-23C2-48EC-A31F-6A3591B94897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8CB10160-3D7C-496F-A5D0-CC5640813031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4486A41-18AA-4205-B800-8E340C2E6103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6226C928-142F-4926-9ACA-028B35DA2018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D1F2373-FA10-4262-A031-C099B3035294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FDD22C2A-C713-46BF-A685-9EF2F2AA53B4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18CE068C-148C-4B3C-95C5-590DDEEA4461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BDF3E403-55C6-4CD8-8F2C-7FA36D56FC85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30DA46A5-16D1-41B6-8322-7E2AA4D449C6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E49AD077-ED43-4363-8165-724C53DF6708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308961E7-2520-4385-9BD6-78B07041D8F4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D3714241-78F0-4D66-B51C-4E4C8FC2594A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9ECEF605-39B5-4CE6-B51D-C9A9FF885E77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D68D8307-4925-439F-ABFF-57D4844DE4CB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38C93022-D865-49D8-8180-A1280B81AAD9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A0093EBC-487F-4969-9D0E-A41DF9ADF179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E10B4F5F-FC1D-413E-AF02-BAB4B0438E65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C48B7B09-64E5-42A0-BD8A-6834F3C174AA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4F6C2738-967E-43EA-8FDA-E2E0B9B161E4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AF813F01-AA22-44FB-9D79-633CDC9CA227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2595AC1E-532E-4B2E-848C-DBF8F6532ABE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B5AE720D-34F3-436B-9A1D-5E1FC75986FC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11C00191-784E-43C2-AFC7-6CCF3B897E34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58D0A6BF-2532-4ADA-8AFF-6DB685A66359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702DCA2D-3BFB-41FC-9B0D-9BDB90628DEE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E4E5D96-3770-45FE-92A3-9741D52A10F0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718F94E2-6FFD-48D7-B52A-46A268602AA1}"/>
            </a:ext>
          </a:extLst>
        </xdr:cNvPr>
        <xdr:cNvSpPr txBox="1"/>
      </xdr:nvSpPr>
      <xdr:spPr>
        <a:xfrm>
          <a:off x="4956175" y="597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F55FFC2C-46E2-4C17-A6F7-EB59B07EF946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FABC809A-D79E-4EAF-A247-57289DAD0107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1010BA69-70E6-4D80-8E4A-218D8FC3E6C1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583705F9-2C02-4403-A7C1-0C51CC443FA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AFC5E236-86FC-41CC-9326-EB96F5AE87F1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C87EE97E-06A6-43A5-B77F-773B30B6819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282E6C79-9209-4F8F-9131-92B62A7B8DFB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12A60421-B91B-431F-B0FD-7B599390392B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9A600AFF-892D-497B-867A-8670532C67AC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DAB04F5-374F-4954-B52B-4266406C0E2A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2A2D67F1-AD58-4CE1-B355-C4746ED1FA7F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F9DA49F7-E8D6-4D33-B5DA-0495E1B875FF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7489B6D7-CBE9-420B-BE94-BC589F954D43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F7CC25AA-5B97-48C4-A125-0C46FD2E2D56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600B10A6-57B0-4132-A34F-56280A36B093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5132BDA2-9AAA-43A7-BA47-B4008D5B4441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52EFBD30-64B0-49FC-833E-ACFF470F110F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3285EB06-8CA8-4CA4-841D-36341E53409A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314A28BA-C392-44C1-8DD9-13D65F554101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47FA6CD7-CDF4-443E-B50C-AB4FDE2875FC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3D1B9441-BFD5-49B4-85A4-E75F37182FA2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D3EBD8C2-1B3C-42BB-AA2A-54D61FCB5C32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BD8F5B92-DD21-4648-B3E3-BDC5EC5712BB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1B274120-D92A-43FA-975A-7CAC31E12DA4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D1963340-CA7F-460F-81F6-7CBE2A5C9F5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4F4BAAE4-B789-48A0-B59F-C7DA68FF34DF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A8C131B8-9E45-42D1-8332-C43EF4EDDD1E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28A416DD-819C-4663-847A-AC382944E0BE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A31DAF0D-2B7B-42C6-9D64-529938E3A9A5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6E3672B2-83FD-4A55-A951-F7A6E3A50659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FE33921-D6CC-4DFE-945F-5E865070788C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B32E958A-A16A-488B-8C18-EA098E11913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2F490C4A-D308-4BF5-8D4A-DBDC7082E201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C2FECD21-F2DA-4353-808E-86003B48C8BB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57160987-DA2B-4052-943F-DBE565C1D634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5E5785B0-36E2-44B0-8605-12EF2DACD056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3EFB5B21-14B9-4BC7-90E8-20DC12B74DAF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A3BC74C9-83C5-4B44-BD1C-3A9928092BB7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3863B5A-AB0F-419E-981B-7F4C149BB014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28E4F529-C0F4-465A-B5D7-CA49C7F7548F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68CA099B-1547-4416-A2DE-1F6D97AD550F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434A8503-23CE-47B7-99E9-925C341E3C6E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F25C0C3B-38EB-4B47-B31E-19EB00ACC32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6AA01C0D-E67F-4474-A04D-8C3437BF774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FF9DCAAB-9A9B-4BCC-B5BD-FFE09A83405B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79BC7395-5222-4310-B46F-15A3E10A6F86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F45A74F1-3D8E-4AB0-9CF7-75B6BB374527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136B2682-C72A-4816-9A5D-1A2768230EB9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DC93333A-02C7-4A93-8F59-DEC3C6B792E1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E5999EAC-6B78-4C20-B1FD-B8B4FDA9D552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8DA696ED-30C1-4B99-937A-06E8F95EFDAD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54EC284E-10B1-42B2-96DD-E15BB45C5D09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3FEA3AE-4F61-44CD-BB15-C6B81E51D77A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8D4025ED-DDB0-4B49-AE3D-4F74638095FB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8D01AF92-5DED-470D-AF7B-B6010E4B833C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63599DE1-96FA-452E-9A0C-133485B36D82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98B929E2-03C2-4695-9E72-EB1A8EB485E2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710B5A6B-8E3B-48B0-A9B3-BF2A543C06BF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40F86B61-8743-4588-BFDC-1388BCB42CB7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BB44B3E7-9FC6-4F7B-9496-ED9611539781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BA9C956F-09C2-402F-8B13-EE916190D76F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D2AE931C-15C4-46FB-8C85-6FE7900F232C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576040A-A4E4-404D-87F5-7FB68DD6F34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4F071599-B25F-4707-98E3-C6DE0D54B5DD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C7A4C056-2CA9-4F78-99CC-EDF41B1F6546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1A8744C9-7840-481F-B5EE-6BF4504A6DD9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48565323-221D-4C89-AB56-B04CE65A7AFC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237930B7-C4A6-44B6-9F36-4D360DEE79FF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8FC3CFE1-1C09-478D-AE5F-08AE54DCAF4F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E99D2634-41D4-4B7F-8A68-6E7270B7F974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B8081133-46E8-4765-8FD5-6F9B45B2F5F3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F5016D9-A262-4C32-A574-83B82828A4C5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B56DEBF-313D-4CD4-92E6-90B93CC3CAEB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75A5C697-AA4B-4A43-8B51-9295AE41B606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520CDC63-C0E7-4D2B-98F3-67AA33F18049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A8814E36-6256-4C69-B37D-64E6DA5E82EC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475DA6EE-3197-48DA-A660-95BC7C8F78A7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AF58481C-4FAE-4B49-BD4A-54B93332C48D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C6C0208-DCD8-42F4-8F79-474ADD1BA5EE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49D167CD-D871-4A31-AB97-92D4662F8655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5A023E4E-AA61-4E7F-B178-C2573DF09E92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8CCC9B98-AA21-4E6E-A470-393D71FA6C76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4CE003D9-D012-45D9-AD1C-88E98D53DE71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891D8318-9604-48E1-B636-44DC7CB2E793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DA9A6B79-34D9-4488-B434-018869036314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C4AC263B-1D66-4876-9C03-6777C7D71C1E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C0BE0093-059F-4EDA-B90B-9B81A2F26CA1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4B562899-2B2C-4066-8089-399517A8F5C3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23DF0EBC-7519-48D8-B1A7-B417A9E52A4E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185978C4-3A8E-4FB0-924F-05B63E512812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6BB2A219-7BB9-4EF6-8EF4-C9FE6D45450C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1FAAD912-7812-4A7E-83DE-08270B2518C4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128551EE-34D8-49E3-B459-0ADB7158DA1D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386D9840-0473-4FEB-ABD9-8C03FA1E27F5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6CD02C1-0EA1-4BA2-BF9C-50A22DA1718A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9BF2D071-24E3-456F-A4CA-79B1D2DCE735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2FFE79CB-2AFB-4828-8340-FFE95A6F64ED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92951DBF-A7C9-40F2-9B99-E5DD625E5187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685A8896-CE22-4E8F-9AB9-EC371703E0DB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66FA1E9A-9A5F-4C17-A44D-8A19F59E1B02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B9126E88-A068-42CC-9873-160609D09E8D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9078E637-9751-468E-835F-DA3C2CBF1EDF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66FCFD35-6136-4CB8-B7C5-CBF93AE9D47A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CC7E24FD-E783-4B3F-B88F-AFA14A2CCC9C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E4B3683-2666-47BA-99D8-0E3599624B9C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5B5935A5-60F1-4159-B6B3-63520F628C5B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5A17FD74-A5AC-462A-A339-25E06223079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15E1412C-996C-4B24-A66B-A8B8C2A82502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FDA4B5C1-4FEE-42B2-BD18-3CE096E12E47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C7CD9D46-EC34-4573-8B47-47E84F30B15B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7DB77735-A8B8-4E6B-B731-37324176A21F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DB34A0F0-2E91-4F8F-9C35-67FB2C7E18BF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CB5F225F-8974-4EE2-A5FF-CE4D1031004B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128FF194-6877-4D12-9B5D-FEF4FB215DB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32C9E3BA-0D9A-472C-9E3B-52AAD98E557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50C6B2C2-BB56-404C-8E59-BAEFBCF10B52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350F7112-1F77-466C-9CDB-DB860833499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63CDC95D-1DD9-4B8F-8AA7-0CDFC13FDFF2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4259F258-34F8-4278-8137-B3248D24974D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5501B626-5BF5-4DA3-B5D9-F0B5066FA7AF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B29ECB6B-87FB-4DA9-8142-21B7EED95055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5D1C76C9-22EF-4C1D-BEB8-F74BA1D28744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BFF5D27D-3403-4A7B-A885-3F3BB0DF13A8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B4A9B7E3-2B77-4E99-BD2A-4F58217F0C9F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96DA8C67-A0B5-424D-9187-861E2967B97D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5BDB2909-7B7A-41A9-B2D9-B91E16B5578F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8D3313B7-F665-48FA-BB00-3AFCADD584AB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71941CAA-595A-4BB9-80CF-4C7505258CAD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65B3C84D-FF7B-4A08-B7C3-80D6DAC01C4E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DBA85A29-49DC-45FF-830F-F96A6E5E7E04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28141F6F-DCDA-4E20-ACE5-BAC74782FD49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919DD5AF-BF70-4F72-9D7E-D13463DC7C64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4BA30CE-05F0-4865-9626-4E73B18373A7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21B5ED41-C95D-496A-A77B-E12AD23884B2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19694A2C-134E-4011-9737-28EE7C0D1A18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BC130C0-69A2-47D4-B1BE-AB14E2470ECE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A3188F55-4110-4359-8262-50A9D469F87D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7E825442-AF55-4F9B-BC66-32A4B1AF6E5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ABEBD586-A382-453A-B754-097B5536E443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211A9CBB-8012-4A5A-B842-0C98F6691095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15540DF2-ADC5-47B9-9B35-37E55797C5E4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ABE69D31-B50E-4F21-8EB9-64BC55564EB2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A75649AE-E8FF-42D8-9F00-070D5C92E0BF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35A7CC14-BE69-4EAF-8F9E-4F6839A1B63F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3B3557ED-74E1-4978-9AD6-EFB09100501B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A8417144-9363-4C82-A3DB-FEC923FFA1C9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BCEC9D9-3918-4A3E-8148-DC45717DA006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87DA26BE-574E-436A-8A69-20EB6B72E941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5007463B-4246-4291-B099-7F577DA322CF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CDCC079B-9678-4965-A155-1E10ABBE8519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9AFEC76A-7604-4C35-BE07-F753C30D3A5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81CE0C8F-CA1A-4708-9050-E4E2E17B3A09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EE07E6F8-5061-4D8D-895B-3F1C6179650F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8D328B9F-81A5-4D45-8138-EE483BC6808D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57D8D5E6-4314-4DF9-AE2B-10BB507273C1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9DFA9EFA-C55A-451C-8D47-0BFCCE2F72E4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2A599516-3DE6-4291-BB75-F7D5D81EA565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968EB67A-0593-424D-A2BD-A2BDB6454648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8BE4FA3B-1601-40A2-9B96-14A4B3D50AB7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E1821FF5-63B2-4F07-85E0-3C7C6FAE4719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83E56063-B063-425A-9F32-60D608AB6D0C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EB72DA8F-B113-417F-9CF6-B7CA39EB9418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506AD823-4188-40A0-9F53-E67E62C7B629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89D31782-1E7D-415C-9143-8AEF7B8CEA85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8A36E7C6-F6E8-4200-A511-2C5F1BD87C02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EA905EB9-2BD5-4F80-81D7-CCA4B82C0114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72D543B4-F8D8-487D-A380-4541E2FF33FC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6C32A70B-40D0-4E6D-A2BF-D5C448F7D782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BE27096F-1E6A-4015-B963-EF0A09B7670A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71C6CCD5-2B53-43FD-B32F-91F3CBBF5234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8C180863-89AF-41E6-85D9-570C16D44F93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1E7D86CC-B5D7-4DEA-B388-C330DDF4380B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9BE80931-748D-4B3C-A700-30907ECFA1BA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58A89357-E2ED-4AE8-8A85-1AA9FC3F176F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8EB0AF18-DBD6-49F2-89D9-60EB9BB9CDA4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F7F2C1-0FC7-412E-99F6-266CBA382A59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73E4916A-5409-47D9-8E0E-058617FAB747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58BE07BB-BA25-406F-8D26-555B3B2B5B66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EDC70114-016D-4E75-80AB-F39E7804F899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A2BAF196-BFA9-493C-8C1A-AA83711EDFD6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7A9BF03F-2872-4988-BB14-9AB257CD20E3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3A479475-F2DE-46A9-A5D0-F6A17D6E4ADB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D6D5580A-E1F9-4FA7-990E-31DD776C704A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FF0725D8-36C4-4081-BA40-42FC99F2361E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55BD9E02-3A8E-4396-99BB-2BCE65B56F91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7E10A2AC-8343-4096-98E1-E40BBB50E804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F9783EDD-75FC-4212-B8AF-1891EFCEE969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713BC4A7-5F11-4FBB-A22D-D9444F5DFD8B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224AA9A2-0D6F-4B00-BE0C-1B075574F6AA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FE43F5AD-1BB6-498F-A84C-D628FB0BDB25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B412E89A-943F-4C5C-9672-BF33DCDB09AC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48A57456-11D0-45B9-9B76-334923C9CE48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EC752232-16B6-47C8-9E53-EB2087E9F45E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47FD2C0-1E3C-412B-B8F0-1FA68151F8D3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8AD9CB3D-2764-4703-A4DF-06B8799747B3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E38A9E76-BDAA-479A-A634-C4BE06AA2E11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6AE6D3E4-4F9C-470B-A0FF-E36BD417D639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DA9EE974-9707-4070-8FB2-6F4DA168CAD8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7C86987A-D98D-4AD9-A443-E35834B39A8D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F7951BCB-DA53-460C-ACFE-76A63CEF8908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F845D803-4F18-4828-8FCC-55FAD64692F5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46723000-96F1-4E89-AAB1-29FF8B37ED5C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EB0040D-1562-4615-9F78-FF8F4AACCDF5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929B5130-B6C7-41EB-BD38-0352F9E593F7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DDD3A001-E902-4425-8C8E-6895E486E3AA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F6BF984C-BDD4-4E93-A3EC-71E4456122D0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69FC041E-5E22-4329-864D-54DAAF28C349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41919F07-11AB-4636-A49B-31FACCEA2C54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381AA3B-9E17-4DF9-AB16-FEF12D474347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2A5024DB-2E5B-42DB-AFB3-2B6B76C6E2E8}"/>
            </a:ext>
          </a:extLst>
        </xdr:cNvPr>
        <xdr:cNvSpPr txBox="1"/>
      </xdr:nvSpPr>
      <xdr:spPr>
        <a:xfrm>
          <a:off x="4956175" y="6219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8B5630E2-7D59-4AA9-8BBE-44E689DCE652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F0D52AE6-381A-4252-A0D2-B7D566691A14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6E71E116-E5CC-4CA7-B88A-1772F1EC90EA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DF27CAA5-94E6-4C70-AE09-74D0D9009076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4257AAF8-2FBB-4B54-913F-69188F2262B0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8C67B437-C7F0-4FD7-BA39-61935A0BD0B3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A1E041DB-15C7-4537-99E0-AD8EE830259B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F88D33E5-803A-49A5-9400-18A5C1F0ECF7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B8F72F8B-D4D6-4C59-8FA7-75BACFB8E60F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326FAE9A-DADB-4E81-A38B-14648521BDED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ABFDDF75-7C66-4410-B340-D0F82F0DE473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F8828F8A-9E4B-4DCB-B9C3-57510E1ED88C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EB8B9E85-12FB-400B-964F-B19C6D567A73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4225D36F-C877-4594-908F-3F7DA1FAA29B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E0F7C365-CAAF-48A9-9742-66D166292007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A382671B-CED8-44F8-8C36-B98360E266AC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99041F60-1E71-417E-B4D7-176A3D1D6D29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CCF39024-ADB7-4E88-8C44-5A12D8BA4DD5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754142C2-CA00-469B-A7C2-3874041C358C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3851C484-6973-41A1-84D7-3196D651C156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A245ED81-D3BE-4BD8-9E78-7D0B15FD94F5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9E1971E4-57CF-4652-80B7-31DB222934AB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AEA837AF-EEE4-4FAA-BBBC-414778FC7AC2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F4B49E7D-024E-41FE-9414-09A4F2B4FAFE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E1BD358-16F4-4635-9152-693FF1C113C1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622104F1-CF2A-44BF-8A4D-CE652A962B2A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1B14C1FF-8F1E-4C7D-8F75-54A06A319F83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7989173E-3FF1-4E0E-8C54-24F5658CED76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53BDF51D-8107-440C-B96D-35E592BEB1B4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8133AF31-8A93-495F-B4BF-91023609C76C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A095D0A7-FE91-46D0-B042-8F33822D24C3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4C4DC76E-B02A-4833-ADD4-726A47B58FF2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799116B3-6B6A-4E0E-8CF3-65ED5B11A7B1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DF29B3AB-8D9E-42FB-B3E7-34402DEE458F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54D135C6-3B3D-4663-8A30-9E7A8D3A9C7B}"/>
            </a:ext>
          </a:extLst>
        </xdr:cNvPr>
        <xdr:cNvSpPr txBox="1"/>
      </xdr:nvSpPr>
      <xdr:spPr>
        <a:xfrm>
          <a:off x="4956175" y="6715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4422C3C7-A1CC-4E04-BF77-23B5CE937651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B581BCB2-DF43-48E0-B328-074F40076E29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CF2E8BDC-640A-454E-B75F-1C578C140DEC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9436966-FFD3-4F25-AD6F-8253FCE06B0E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EDBD226D-1544-4F89-A601-D08D1FD3DEF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B271D6D5-5838-449E-9DB7-629F873DE1AE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2AAD9129-1573-470A-BF6C-DE5884CB3F3D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AC8A4759-F366-4DC2-A1A1-DCB31A35B6E6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86F3A352-16CA-4103-A70C-7226AEEEA21C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5CF26F07-3057-41AC-9D32-16DB5ACABD1F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A3503651-C341-4EB8-9231-B384821BE42F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862F44F-DF99-454C-902F-5B2156E45F18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9D1F9D9E-C450-4812-949C-DAA196D6F8FD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6685964-7483-43CF-9298-C228FBF36C7F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2E116797-2BAE-42E0-8FF7-DCC582778B85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4E414CDF-007B-4182-99C7-3D49D5BE8772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62B30C95-FF75-4762-A622-DA6C49BD11DE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3065584F-405E-4B93-9D7E-DC4E556A3457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56BBFA04-B65F-4AB3-9AD8-CBB2D2725A38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134FD230-860F-4064-9E2C-14E95CFBF480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A4C3C3BD-1AE8-492D-A1EB-40EC85104005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73DDA773-CB79-44DC-81F3-AEF0C99E81DB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B4029F7E-3EEC-499D-AD98-E3C5B30C9659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58C1F4E9-8EC1-44F4-854E-32FD50337DE2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F9D25EE0-2ADB-4001-85C5-ACED11D73342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75E30379-4EBF-463B-A59C-04B17F654983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6CEFCDED-0351-47C1-8071-85684DB962A2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368745B-3A7F-4CBD-A366-5DADEC64396A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3E794573-D689-4510-A138-9C8DD629601A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72128BB6-2774-41AA-B795-D3C9C71AA349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10C7595B-18F4-4C75-B366-481679102B3B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5C51E84B-498A-445D-82DC-25BE4CD1D69A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FBC87952-5809-47CA-AE3C-B110ED3E530B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7247EC70-91C8-44F1-851E-C18A40F70B85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A3CECA7B-FCA0-49D2-B302-BFE2B5788105}"/>
            </a:ext>
          </a:extLst>
        </xdr:cNvPr>
        <xdr:cNvSpPr txBox="1"/>
      </xdr:nvSpPr>
      <xdr:spPr>
        <a:xfrm>
          <a:off x="4956175" y="696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6EE5FF07-41B4-461F-B118-7E95517B3CEC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665B1C24-01AC-4AE3-B323-ADB378934BB3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D554D647-59BC-4D89-86E4-5FA48390B8A8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963C6044-933C-4C3A-9BF5-3144786D43EE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317C7DA2-413C-468E-A668-0E6175F41C9E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E3664756-A054-4213-95C4-86A9A7E0465F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8DED472-855F-49F1-BB9E-4E31771D103F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D1751F6B-2251-4A63-8D39-BE1B0B8DCADF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6A600657-B5C5-4045-B2A2-B33ECF97E7E3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4D9330E5-ED03-4792-B3FA-B6F6D8977422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DCF42747-5109-48E4-B8F1-CA295BC4DFC6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65BAAB64-E4F8-47FC-8DB7-5442C1E11E14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156C2BB0-FDEA-44CE-B133-B4443E5C6A62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9B8C2863-2152-4312-B6F4-831D08243D36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67851FEB-F781-4486-B89B-004BD923EB72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6FC0557F-50B1-47F5-B451-A8688D42420F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370017F7-1D4F-4945-B147-3856ADBED370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3BEB8C42-C5AE-4F9B-B0DB-BF61EBF7CB74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1D52E208-0674-4137-91F8-5B68F94C35C3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CC47D4B6-D91A-4A4C-A93A-093C24AC535B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1AE2DB7D-93A1-4618-BB2D-349B5D7AD084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F5709307-48F8-4ADA-832D-88D16F7309D4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9F2EC9B8-7AEE-4C10-B475-4FAEB514A22A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65A6430E-9DFD-4615-A49A-144F2730EAD9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FE9B4C21-91BC-467A-9760-DAFC06FBDF6C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379A106-8F3B-4757-B69C-B201143185A8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E4DF8FDC-1E6A-47AB-8D88-9739E17D917E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4204A2BE-2036-4052-ADCD-848AA1CBE83D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C88F55F3-967B-4ACB-A3B7-750A600ECA89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5B7C0476-9278-4BA9-B6EB-E9CD95E4588A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F4987DCF-4256-4AE0-9627-84CC948B7F69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A438E4CC-24C8-426F-A74D-18A44867B3C9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475FE87-9846-4A62-92D4-5C4514178B83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ACA8A6B8-9F1C-4F7C-94CE-CD4DDFC46C5C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5D89A38E-324B-40DD-9D3A-36E0753D4C99}"/>
            </a:ext>
          </a:extLst>
        </xdr:cNvPr>
        <xdr:cNvSpPr txBox="1"/>
      </xdr:nvSpPr>
      <xdr:spPr>
        <a:xfrm>
          <a:off x="4956175" y="7210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5417E899-9E27-4A70-959E-0EA98F833A61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E1B6F553-9069-428E-8E61-2F3E2F578AB6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73AC12B2-C57D-4F29-A772-DA992A53AD9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8CB67F87-459E-4640-BED7-5B201F1E1BC5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4EDE2793-548C-44A8-BE9C-FA6472035B04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6D01E824-50F1-494D-B2A5-92FE70164591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B964E01D-732F-4C09-8DA8-97EBBFD499E9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B3A02B69-08AC-4054-9DBE-E09CDF0DF8EB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5964C0A3-53E5-4CDD-914C-75E106426D6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2A5E3197-03E9-4E93-9A32-414EF768D407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4AE084A2-1CF0-4480-8C6C-623C327820D6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D18DB11D-80F8-426F-B27B-5AA395ECD09B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4FAAF089-A52D-49D3-8F8B-A9BAC94BF684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6EA85C3-9E4B-4989-9BF2-C8B1CF149F38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B4B373BF-A7A8-4FCE-AB94-4CD729D294F8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78B96EEF-9047-4365-9EC0-FCEFDC9DBF5D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94A8D932-E4C4-483A-BD68-8D1FA3AEC17A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39368C51-9E1E-4F12-A87B-38E3DCAFF33B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DDE52018-261C-42F9-8691-199BF30A1DFE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21E69751-B8D2-4BD8-906D-66328C3A687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413A62AB-1293-444D-8121-879979B66FB7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7A79884F-E9DE-4087-97F4-2B54223D237E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AB80F5A3-3776-403A-B4D0-168D9143DE00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BE983EC0-F6F2-4AAE-8A3D-DAAC383401F7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B50D80CD-A238-4C8C-8213-9296EFA72B8A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E5A18D-BCA8-4802-B2C0-1EE5F20CC3B6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83A24B79-9D84-4B3C-829A-D324FC04999C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6E9974B6-EABD-4180-B9CD-BF9BDC2EAB26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188797B5-383C-4EA0-BAD1-637ABCAB41CA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1A5BF45D-2E53-42D1-8AD8-4A1434291EE3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67C5E3CF-87E5-4E74-B0D5-DE1B10A05BB9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2F443EF8-EE73-4A6E-9AE0-555DC101A765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907252A4-00B4-498B-BD23-AAA78DA09C46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732FF51D-3A36-414C-9CE9-86B328DD9286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51C3B533-CC44-4BDA-A66B-AE805CAAF16D}"/>
            </a:ext>
          </a:extLst>
        </xdr:cNvPr>
        <xdr:cNvSpPr txBox="1"/>
      </xdr:nvSpPr>
      <xdr:spPr>
        <a:xfrm>
          <a:off x="4956175" y="7458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7F369AD3-B7E3-445F-9DE6-3403780BADF4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3D79C175-0564-48E7-A5C4-413FA2FB9646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EAF9DCFE-FBA1-4E7A-BB29-E107B0786F77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F5BC8234-D33F-4278-84A5-9A9B13C999D2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7F3D0BBC-2E7E-48D4-B1A2-EBCDA9E91F2F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A59E7002-69E8-43FF-8730-589AEFE1BFFE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AAD1F2-DAB6-47B3-BC8D-E33E045C7B4A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3BE9AEB0-3AF8-4A85-9AC2-9B7E56C2AEFA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C0C5AB7-9BBB-4715-B90A-F74851EF7EDD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73AE5AED-62BE-4616-97F0-4F01E2FBCCD8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C3F55573-B828-48EC-A982-E959DD2FFC5C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FC1F4C33-A998-494D-8826-5F9F6E35A80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6991AB6E-FEB1-40D3-81EA-E99074EDF406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9536BFE3-C7D4-40E5-A874-4EB4D4F4CAC6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27F41A50-A26D-49C6-8C0E-616028670401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893802C-5BA8-4507-AA81-3757C0F9F468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65501B0-F3D6-4DCC-91B8-CCAA5E1F8D0E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7DF5A019-2DF3-45A3-BB3B-31D0F2649C04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DDCC09AC-A3A8-4F5F-9196-F4343BD31D54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CA71C07A-A59E-400A-9284-B7442BE256C5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928C2E1B-BB5E-482A-B22C-6F6FCC009EAB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ABE01ACC-A5E8-4AC1-BA62-20513937FC93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857C99C7-DF37-4DA5-9A0E-07998E950C4D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F2E58DEB-2196-467E-885D-21B82D2F618A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AC72AF8D-B032-4769-B523-96E2E347F3D4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D379590F-4E8D-4D69-BCF1-0CB78AE50F72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9C6B7171-77B6-4E87-AB04-1B218E4E58C3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9D92AFD1-6A0A-4FF1-8700-432E97ECFF4D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5ABE3048-7AA1-405F-8284-6E84330B4FBB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42868246-64C9-490C-909D-7939F6BB3E81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D1FC976C-B8DC-4F47-8D5C-058EFA23790A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25C51E07-B325-40ED-B85B-FD997AD816C0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BC70194-A56D-4FE9-808A-E1C84964EE05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6472CCEC-C77B-4CAA-86E5-3D0036209759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7721100A-1380-4E01-A1A3-5F661B6E15B6}"/>
            </a:ext>
          </a:extLst>
        </xdr:cNvPr>
        <xdr:cNvSpPr txBox="1"/>
      </xdr:nvSpPr>
      <xdr:spPr>
        <a:xfrm>
          <a:off x="4956175" y="7705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A8978EE0-3A13-43A9-95A3-64C972FB0144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BEC1C3F-1F2C-4E6F-ACC3-2D7F6389D30C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7477C1C8-F653-4575-A321-44C0C0EF2C11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2B0D30BF-6B0D-4AAB-9FDA-C97D25BF256A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5FEC2CDF-1644-48E9-B1D5-3147CA6857CB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8CB8150-7A86-4970-AC51-0F21E599FDD7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128C89E7-DFC2-4E51-8859-930B0D663713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66F896CC-F663-4D37-A7A9-FE80E691C702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4A0EB42C-0084-4346-B6E5-121056762A93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74C89C3C-8D40-4E9B-B43B-33309A3F3251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A2DBE6C-1490-4A81-A983-8F3CD998482F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2C1F996-519C-40B4-9480-A316077428C9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4A29FBB-46A6-438C-80B6-79A2343657C9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302CC8AE-A9E0-48D7-A29B-85A059B5CA95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59AADB7A-580B-4179-8071-4AA7EAC11827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FD9938D0-13FE-47CE-9020-4982C2C2BDD2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28B8189C-9F84-443D-85FC-B2A4BEC68D0E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DA1022FA-A8D1-4091-90F5-C21125AC5F24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881AFEE5-E697-433F-88C3-9AEAE440965F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D450C250-638E-4DBD-8896-F5F5B06642F9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ED920366-6B10-41F2-9C09-5FB9D8BD2425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DA16ACE0-05B3-4C39-B2B1-29D9B1924C96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F4EC95DF-9F9D-4798-BA73-46615F0DD2EE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D97805C2-6A32-46C4-835C-6C6A6AD75008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910ED531-1659-47E6-B4AA-ADBC5E3307D8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F6CB330D-78CF-4243-A4C7-DCB74C8C74EA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15B2AF6F-AED3-4895-9EC7-84D969321A91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4DCDC5E8-5D87-47B0-A417-E59824CD1F09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7F4D0BCD-A82C-4974-B433-C58E425A099C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31AA3067-A93F-401C-BD19-693F86161452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139DE945-EDB3-496D-B1C6-598E42F99615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5B495B41-667B-45B9-853F-4D7B3EF48896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DE8E269E-8C98-4DB4-A702-199119CFD0A7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793E0E90-6411-400E-B49F-8D95ECDB666C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F519F40-9E31-4507-9786-4798786DA70F}"/>
            </a:ext>
          </a:extLst>
        </xdr:cNvPr>
        <xdr:cNvSpPr txBox="1"/>
      </xdr:nvSpPr>
      <xdr:spPr>
        <a:xfrm>
          <a:off x="4956175" y="7953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CAAE429B-46CB-4290-B030-0BED86ED8368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2435467C-897E-4A72-ADF0-79694F07F224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AC33BE4D-3301-4262-9BC1-F88BA516B6A5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BA295F5E-5FE6-425C-AD05-B84323B9ACCF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F59C2D31-FADA-46A6-9FDE-4D10EFEA8A4D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5B3084A5-2B70-4EFA-9221-61E23529AF4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78A1FB5B-BC2A-4F1F-8719-DF8B8005CC6C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D61D428B-D891-43C3-9C05-3302C5E2AE0C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28D9ECA5-EE20-4CFA-8BFE-670490ED6BB1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C701274B-81CD-4AFB-ACC6-A7DA53F7487A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738153AA-F5B8-4241-8E0B-07B3A7BE6513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3E9CADA6-BD35-4F7A-8459-4F9291F1354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4908035A-278D-4017-A7AA-0EDF94951975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AF91EC91-ADDE-4949-A434-19D652BF33ED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C661194F-B0A2-4B63-A504-5F96CEBB63A3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5BE8289A-FB70-4BAE-9912-834A1377489D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5996F105-1BCC-4289-8877-0A9F1B565D0C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5B94DD0-3109-49BF-B208-D44C4955AFF6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48BADDDC-CEAB-486E-A072-23CC967AABE7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70E37F90-7A2A-4EC8-83D1-C622678CE215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BC967B0B-65F0-4FE1-8ABD-6CBC8639E541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2914C35C-D44B-4885-B41E-DFA09405EAC5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94F5A492-2B22-43B7-A574-924E6923860B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FA20FBAD-8946-41D8-9608-CBEF1A1370B0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62FABFC6-4E18-4E95-B609-CDEF9794D3C9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9D0E6B17-B16D-4C69-A837-24A564C720C8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DF7EB246-B265-4430-B03A-7BA60301A417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6FC17975-3DD9-4295-AB15-47ADAC2481E1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DC5750BE-6686-4832-A794-4C9D5F2EBF31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D35473A5-D755-4EC5-8203-8451664E90AA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E393AB1D-F11E-40DC-8105-B31054760424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B689BC3A-3AE6-461B-8E69-62CA567C6BED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7CEB1B53-E328-4BE8-8011-9589764D35AA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46C1670C-5484-4254-B529-99D0FF3B7FB6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299E643C-450E-4A3E-A53B-574B40A807CC}"/>
            </a:ext>
          </a:extLst>
        </xdr:cNvPr>
        <xdr:cNvSpPr txBox="1"/>
      </xdr:nvSpPr>
      <xdr:spPr>
        <a:xfrm>
          <a:off x="4956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E3090C78-9583-46AF-BEE9-4BBF0C8EA28F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233432C0-38A8-4C28-99CF-D759A3C9FB02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91A7FFC1-9040-4ADB-BE42-1A7DD3C2BA46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F538DA27-4629-46CE-B9A1-8A0C1140231C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4475D06F-654F-490F-B776-69884145D32F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7AAE29A8-60F6-4D16-8C44-589E7A78329B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3F38916A-C73F-4CC3-9D1C-2E6C6E86CC36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80CE4E2F-2F1C-4AAE-AFB8-D1401525B592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9A7494FB-2F7A-433F-ADB3-3E387E28BFE4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D23C72EC-3FA1-4765-8BDC-1CF5D15ED2D7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717FB888-DD49-4317-828C-64F192F891CD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899BEA60-F953-4287-94E8-D98850D71C4C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A43FBA0F-36BC-4273-9EA8-C0ED9D619899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4180F654-02F4-4E1A-AC07-F9482311D8D7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DD713032-3FB7-4707-AAB6-014918351AE0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6ADEF493-7369-4E0D-9CEC-9AC810E029F9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35B59BCC-3130-4E01-B6AE-3948B57D31CD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4655FBC-ECC7-4BCC-B912-C99BC7125FA1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28D833B9-7470-495A-935E-2024D6F04430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54C7DAC0-E32D-40E8-A5E4-D471F79482BE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1CC15B31-906E-4161-BE5D-BC58EB1D9B65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1DEE642B-2E3C-4154-ACB1-9062630F56E5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400362-E968-45A4-8FB4-EBA918352C90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DB0996DC-64C5-405D-BF70-9623B2695331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41ADA32-EAE8-414B-BB6C-9101F1471F13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49FF0C0B-7B9E-4C10-8F27-25B14C14AEEE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B1108173-7752-4B4D-A9D7-906183F3CA25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D4D1A69D-DAEB-4343-98FD-82812244BB13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218B95A8-9EFF-477E-9A2C-6093FF731891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945230C4-126A-4C57-B827-2599F24F2604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1A8CE5E8-4985-4648-8856-AA713C634C47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A852EFAC-EA98-4B1A-9DB5-7C77CEB79DA8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356C0AD8-17AE-42D2-922D-4FCF8A881B6F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22BB92AC-743E-4948-8E9D-4D5A6B840D3A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321A4D7F-5DF3-4085-952E-8C7C2AAB9793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CF24B139-45D5-4E5A-9579-70E8E82945C0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128B8855-FB15-4817-B8F6-978E3E7721D6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6C2305A7-51BE-44A7-BF89-ADE2650B65FB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203314DE-43C9-4EAD-9A9F-2F6626E9AB5E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5B6D15E1-D4AC-4C77-ADA3-160B06873627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F3CE862E-0B7A-445E-8C28-E3E6769502C8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8A247E25-C92A-4B90-AEAF-9D19A74FA12D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171B4FA7-1509-48CD-91BC-378FC83F3BBD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B5473660-4D3B-41DC-86FF-1253FB8AEE59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E00B8CE3-E5E7-4889-A5F2-8C4015463040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678DDDAD-4FD6-45E2-B850-0AD0B675657C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6CA5927A-E4A2-4E5D-89CF-7D84D2D58AC0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32809DCD-0121-42F9-8936-12A63ACF29C1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C56C9AEF-3A7E-440C-91BB-BC20CE59DCFF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7BF25373-01C1-45CF-97C2-03641FB9D919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1D3EE086-0E2E-41BC-BBD0-CBE4138AB399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2D91C540-7093-46B8-841D-2538F6C5A511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64208CBB-F78C-4405-9290-1809213B694B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9ED3715-DEE7-45C4-B402-601A32017100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BEB77B64-1E20-44A5-923E-2E75F7329CB5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11</xdr:row>
      <xdr:rowOff>0</xdr:rowOff>
    </xdr:from>
    <xdr:ext cx="65" cy="172227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3D62FC0E-C7FA-45AD-9073-7ECE141AF780}"/>
            </a:ext>
          </a:extLst>
        </xdr:cNvPr>
        <xdr:cNvSpPr txBox="1"/>
      </xdr:nvSpPr>
      <xdr:spPr>
        <a:xfrm>
          <a:off x="5078095" y="4655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CFC9202B-B4D8-4831-BCCE-5CA950524BB2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AFD0F072-8E40-4325-A1EE-907BA58AB7F8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68FC59F4-946D-48ED-90FE-2C4C2AF2FA14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5F45A981-4FAC-44BC-90AB-3B330A7E710B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1239E8EF-8B8B-426C-926B-D473B58E7E1F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7E963C07-B14F-43EE-A80B-D687DE4563B8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2410EA54-217F-47C5-BA67-32D9B40F5FD1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E60A432F-3A9D-4076-B0CF-EF1AC59BC056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587CC7A7-C9BD-40A0-804E-90652AC362DD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9F1DCEDD-F49C-4E6F-995B-1645FFF5B120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7A84E285-39FA-4D5A-A913-893C0CF85899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873129C2-E3E6-4100-B540-2793F4F1BE12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A3278883-908A-4111-8182-4C2FD691A276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1D9D3815-E3C1-4D9F-8AE4-FFA8289D1FC2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D21EADD2-3FD9-4F2D-B9D7-F9EB7D86706B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2DAEEE01-89D0-49A9-B6A1-9B36D93A3154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DB4913F3-B0EB-4494-8375-4A0520C6A6C9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21DD4E08-E3B4-4DCD-B234-63BE97A5C4EC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3C273169-B03F-4183-A11C-FCE57D642AE7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A50807E6-8918-47ED-A523-604183DBAC84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5EAF52F4-490D-4BBD-89D5-F4C40AED28F4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E7F8C56C-A470-43A6-A0D0-4B5F69A8CE55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7300829D-3D90-4583-B487-77420F17D580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D63FA7E-4091-42CD-BCE2-18B607F2545E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B2607CBD-6037-4328-8CE7-40B0D5547C7D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EB17C00D-9CB6-4097-A418-1CBE9C2E10DC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E5D6353-8902-4A4F-97D6-79D39C1783FC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AD4EDA6E-9F07-4034-950A-54E3B1E08B1E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2D33B350-7207-4E73-9586-0DD098EBB21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C4B65E8D-3E7F-4CE1-91A4-C6DBD250C0AB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93287D93-DE07-45F4-962D-2567CB87FA5A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A20CB6A6-59D9-4F21-80CC-242311CCB0F0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342E591E-EC51-473C-A700-C1D6D360B887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75AEB893-B658-41F7-A129-37AD6773BFC7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F7A15447-23AB-4863-894D-37A528B9C772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D0F3E6E3-1BC5-4D5F-B02C-64092AE0B883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384BE670-22C0-41AC-B6BE-7CD89A026F4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44E9B0EA-882F-458B-9E42-76D5E05C955A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28526E8B-33E4-49C1-9F01-A99ED4D841EF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AF86436C-0AE0-4120-A0A0-B47013D2D874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88DBEB-3D2E-45B7-A255-81F64F26C5BB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87523A9-8632-4BB9-80CD-26C80A975E77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84C4E240-B013-47F4-B94A-56031E547D0D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2C11891A-0323-44D1-AC4D-06EE62D5190A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CD4A6AF7-8CAA-41FB-B235-4092FAC64B54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7E45940-DDB3-42C4-A9FE-8706BD3493F2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B906C6A1-8263-4ABA-8AE4-AAFF0C5BE99A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DEA1DFDF-CC47-4D70-8095-5CFE4D51AE4F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C7B475B3-9D74-44D7-9E8F-7E1046FC27D8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10EAD4BA-5EE1-458C-9767-F7700938A8F9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5057E9F-FB69-4968-81BB-DD7FA2381308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5A30EE1D-C2A1-4421-8E6E-CF62A11996C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A1F53DDE-103C-4460-9079-EC6F530E32F7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7CB7B4B9-A0B8-4E3C-A19C-EE2C6E5FA4C4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A1CBB506-1F33-4851-B20A-A5AE8F686F52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7C54BCAD-B3DB-405B-B98F-4A21120C80E5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D0FF7202-A43A-4346-9F03-A58D49DE97A8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C75F0CB0-1FB2-47A6-888C-54F1B6D5BE67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D20C8865-CA73-4830-970B-D336CBA5B07D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64BBAA33-4DCC-4863-81F3-317C1EF61636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70A446ED-8AE8-4313-8328-7B0F587F87C7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E39E45D4-9CDB-4E9B-9228-6C449D122784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F1C8B1A7-870B-4B62-89EF-50DE124C7DB0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BA6E7B85-FFD6-44E2-A012-131526E350F8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8E4E406C-BEB7-4A15-96E9-44F279A6C4B0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DC0A39BD-BA30-418A-91EC-B464226C3972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FCCB96A-C013-4675-8C81-23E0A2D2A8DA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7ED16665-B901-466A-9B33-9FDB4C0D1490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EDFEA76-8DC2-43A0-B459-3F05456C969F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80FB419-B324-4800-98C2-7EFCC771CA2E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2C9EEAC0-9E21-40D2-9A52-03D6514ED788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31337392-45AE-463A-AEC8-97C962367193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474E022E-EE2E-4F90-8D24-99172C9AC295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78094D24-9CAC-4840-B3EB-8B2F3F26C391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C8649BC9-675C-4669-A40A-9A6560F77DA6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9D66BAD3-714A-407B-A769-A4EA147EE502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E00176AD-77A7-4C36-A691-DA0AE391D9B4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464B184A-95F0-4C83-9FF7-57CBE72DD621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BBEA8B00-9684-4025-AE38-8BBB520A4EDA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5EC8F72C-CD52-4AF5-968B-C95845040569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B855A126-D57E-4EE6-B3D0-1B8E7444A3C3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69C03733-AB45-417B-AA93-F0E5FE51C636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75AD0355-C288-4E72-98D0-5EA28E020E2D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974481EC-3027-4E32-B388-FCD2F4888F34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BD779EC-BD1D-45A1-A8A6-1FCE74143D9E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3506946-188D-43B9-9D57-293AA4B12990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EDDC94CB-2C97-4BE5-B2A8-71680B17A46B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20CABD4E-8755-467B-80DC-FBABBDE20182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7F1060E1-E9FA-49B0-98A1-04298FCA6A72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D200871B-6049-4F39-9229-7DE6652EA617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C21D9A25-300B-4981-86F2-6B7EA58F26A4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B6B9DF98-DBE3-46F6-8672-723013AB5825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1B89A8F9-A9FC-4BDF-B547-A1331E3ABB25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A539B651-606B-4068-8472-6001F5B7215F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BF45A830-F609-4F57-AC42-1B6693763246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BA7FBF68-BA55-45AD-A605-8BBF6E0A0A9A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B1E1B6F6-22C4-4D3A-B62B-62973B5FAEAC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48DC2D6-17D8-408E-BBBD-EAD400B3A858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14E241EB-D042-4F37-9178-72197B3DC051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826B517C-B502-4F7D-8541-44C916AD771B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D2FE1093-AFE7-4384-BBD4-012D5D10C56D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C8924A61-1711-4A99-81DA-E7E6B8848163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998E70C6-372B-4C0F-B510-7C51F3B5189B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D99D9BF9-E808-473B-9AB6-A285A74AEDED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2F1290D5-37B2-4A6B-82C8-D9C52AC5FDB0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BCE9C8C2-D5D1-4F6F-9030-04B9286E3B86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77B2904A-AEFB-40ED-AB3D-5C63B294A499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9C473D87-CD9E-4C53-AF5D-F5F8E4677ADE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46DF8A-114C-4324-BBF2-44D766A4C5D5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97E1097E-3F0B-4446-AA6E-42B71AE07F14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B9244144-D45D-45CF-A428-F12D1BC8652D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8F4461AF-B9BC-42F7-BBF1-E744FE31DB3E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F3619DC7-2638-4FF1-9375-D604FBD4278A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D261A90E-C390-4311-99E2-BD7DE210EC96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545DC32C-CFAA-46FC-B69F-B086A3757B64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72D516EC-122D-4993-B12C-4273A189995D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4E55500F-750D-489C-A0B4-A9F36706D77F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16C861C0-4BAD-46AC-AF1B-8459049B39BF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982A8F4-3026-4161-A69F-F54E8E0BF167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BC3BB992-D098-4EED-9944-EDC0984DC8D1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3B17E099-4F22-465E-B7E4-C49D6E4E29D9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3DF41262-2E95-4EA3-B4CC-787005FE55A6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36F4A246-44E1-417A-996F-91D934C5173E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5EE466D7-9824-4567-8A62-01EE4867EE66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BCE6FE76-9BF0-4508-B86E-5AC443732647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6FA914A-39F4-4C7D-80FE-81553D82CA39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5FEDC389-78D8-4B91-B61A-EC025458DB12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3B9270E0-3EC9-4313-913E-35E2FD925639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B6C5205A-0906-435F-B1CF-9BFE22D0DF81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5FC2605B-2E65-4EB7-9281-63E54CCA2105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93D21B43-5703-4841-BF2C-9A3702C77D04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16825969-C83B-41DE-9080-CF291C30AC33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7518EBC1-5680-4F8D-A44A-04F1963F55DC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16D724A6-6276-4B18-811F-A4EA35564C4B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910A1BC-AA2D-490C-9620-647E7CA7C12E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F8414FD8-FA1E-4A70-B879-11DF5D5E2014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BB08BB2E-056F-421E-8D87-5CD6D2419090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385EFBF1-A3EA-466C-BB51-9B4806EE4B38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6C34BE22-73B4-42A4-A39E-24864A0537FE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28ECC377-F47D-4BEC-892E-286897EAF7C6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6A60A1EA-F456-48B5-AF1D-CF598015C037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F608FA52-EA42-4A7E-9FDB-4A57E0CB115F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B6B184FA-47E1-4D99-BE6D-36CFA2F246F0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7666E22B-08CC-4503-94AD-F5F754A24EDC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2ED9AB59-41A6-4A1B-80B1-6B5E422E0423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70E5DB5B-EA49-4CC1-B6CA-7550AE8EA5D0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25839A33-BA59-4664-B837-91012D25F245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9399CC30-62F0-4660-BC23-9D37ACF3C63A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5AD913D3-717D-447F-8FB4-DAF3EDB447D8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343115F-2CD1-417B-A9CD-94723A36423E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C6C5726E-2744-4C06-8B48-77540F1638DF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AF57CAD1-0C98-459F-8003-1220509ABD94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62D7FF85-B13F-4DA3-869B-29FE4993936F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E93A7253-D06B-40F0-A54F-061BEF3B1283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F9A1ACFF-DAE8-4C82-ABD1-344B5B3948BC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FF50ED83-C857-40D0-A40E-849B5844442E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4C12C161-E589-4B04-980E-49DFD182EA42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4D06473-51FF-4364-91D8-27B521253BAC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356988FB-348C-4080-BD9B-9B9BEC658C62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AECB9BDB-85E0-4D96-BE87-7E99FE139664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5663A242-DFE6-4CD8-87FA-FB203F1F6C6C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465DE9D-1820-4252-8481-45C14BC87E0A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9722E239-2723-4A40-B53E-FFA01A523F1B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451F8BBB-7B0F-463A-B877-4A1BB5D010D9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DFB36C6E-243C-49FD-8A26-29EFD8A0154A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FCFBABBD-D819-41F7-B449-853E427B29DF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D48A7695-934D-4B3B-BBB6-0CAF90595AF5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C5E03BB3-00A8-4F15-816B-CEB9A41DD2CE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1D84749-7B1E-46E6-B97D-A27155C76A6B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32691538-19BE-4A9A-9B80-44EC0E2F51BC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9A27F435-AD5F-42E4-BA4A-D34A24577CE5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3584EE2-AAA3-485D-94F6-2F9203DEB7DC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38A1C073-F6BE-4A14-9638-0E629776845E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CCE9C8EC-E044-479D-A605-15A5B15CA9F1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BE0B2962-DC42-45E5-B1A2-6FDA5521C063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8578D41A-877F-4CED-B027-0BB35112093F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DEF78912-7F6F-4896-923A-5D34B9D69CCA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D9F6D94-D6A5-46E4-9324-06C4DF79F3C3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C901BAD7-83F7-4320-984C-BA14ABA931A2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E3493C26-657E-4DAA-A1D3-1323A33BC93B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9C775BAD-3D23-4A63-8090-D2E7BB349DD8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C32E21B4-EFFC-4EC3-86AF-E7BBF08E915A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3C5D581B-B682-47D3-B8C8-49016689FF6F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B7F9F393-C1C1-42B3-B01F-A326BF3E302E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8CA1667F-5BE9-4FC2-A5F5-83BAA10B5886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D407CFFA-8F8A-4B9A-8F4E-75CD48A3C4A1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69B95E99-AE06-4F18-851E-B78F75180A26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97D7776E-84A6-4920-897C-1CE900740818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B8CF9640-78EB-435A-8532-A40CF48A3079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7810AA7E-B8CB-4AC0-B165-2A07E409D518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C499163E-27E8-423C-B645-582CFB69A10E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C21C093E-2A4F-4BE3-8C8A-76EDB3ECDA61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5583D6B5-5C5C-4DFB-811D-A15A595D37AE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C1AB8EE7-9775-43DE-81B9-952313F52734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E0385141-9D78-410B-8CEB-5449798DAC56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B29CDC1F-615B-4459-8D45-D779383A36AC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E86A079A-7724-4317-9438-20A7CF9A24D5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1CA52F39-CFC8-454F-BD6C-805583672CDB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B251A28F-5F32-481F-88BF-E5D1B1CF917B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36A54191-2C7D-4291-8515-1E59CA484EBA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11E6E52-9367-480B-9807-52E426A9FE34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ADDA8F6B-E8D3-4E4F-8883-EAE64448B9DF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384C25B9-3E1B-465C-BC64-11194F5A700A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D35506E6-860C-4271-8C97-6C363DD433A8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7AF77830-23E8-4AF6-AE23-30A3C64AB3A0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90EE66F6-A0E8-47B5-9D3C-ADF468A2A6E1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DFD53703-67DE-43DB-A76F-CF3C6FB443E9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26E89FF-1A5C-4B67-A8E2-1CE3A72FFB6D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C1FE86C0-349B-464E-B2F8-B17C7E2AFE7E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8D490E84-A43E-422E-A5D3-A3582B2EFB4A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F880442B-08BA-4CB0-B20C-91708FC26FDB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812253F2-FB2D-4A90-8812-9EA8A52644A4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FA85AFE5-4F6D-47F5-BBB7-78592CC94A37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F255AADF-4C29-4396-A727-8AB27E4FC62E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75886D1C-11D2-4BC1-9D3D-E764181127C1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27DBC1F8-2B3A-4583-BA61-84F953214185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34C146F2-121D-4973-8B41-37E38B7CFDB6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CFCF2F85-14E2-434F-ABDD-350B168D95AA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19B0C7B5-FF4C-4A8F-8745-299AA272A63F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9F013C2B-0CC6-4F2D-B924-2ABB74877E54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A582772E-D73F-4A4A-A84B-6F44F18F0956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D3CB1985-2418-444A-B262-4FE0D254689B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BCBEF580-AF5E-42CF-BDA7-2EA5A03FB1A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2530DAB0-4F2F-427F-B528-22324D9D7134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22D135E4-4B16-4074-AD1A-6C5EC95DF304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2D283D42-088C-491C-8C85-53130A2020E2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5361EA88-2058-4DE1-91F0-C962A69F61DA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3D29C7BE-0224-42B3-883E-4E6FDE0428BF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459497B-AAD4-4A39-8103-6E4B34C6D656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930B91BF-7810-4CDB-B5E1-8AE5B8806E54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69B807E9-EE87-4330-808C-27B5A1DC6846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14C22C75-CF96-4DD3-8667-E631A82DBF19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50A3172A-FF07-45AD-9751-8AF1524EA452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B9493529-46D1-47D9-ADC6-2E8ABB04C21B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9F4A446B-84B8-44B9-9D75-8CCC1DFDDF26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794F7F1E-C3D8-418D-88A1-BF455CA96BB9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53FFE8E5-1011-4955-BB50-48BC05DA9618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C97B49D2-6C88-4B4E-BDE6-78C1211FF955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237A1AB4-380B-4516-9241-17D738C42727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815D3FF-4C61-4135-A397-04D8BD2CBCD8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F4F9FD04-59BA-4D9A-8B71-80A9477398DA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7A7D998-15DD-4840-B1C9-2096285C9315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7CEC4768-B9EB-43B4-9F50-584AE0E5119A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6E711881-FDAB-432C-983D-086A68525697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D4F37441-B1F7-4248-A7CA-3630AB016F94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A9A46C18-0652-4048-A44B-2D9942223B61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8E0CCDE7-6CC5-4BD5-87E0-25AF55D20F44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5F752CBF-32C9-4FBB-AA3E-B59E62FB2766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BFAFF8B1-D3D8-4BCE-A84C-10AF023EE4A3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A92D7137-4603-47EA-AA6A-1796B8CD6C89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687A2108-C943-4C2C-869D-C3572E264860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B42FF33A-C9ED-4E41-8BAC-B6B9F765E3FB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D3F30944-69C4-4DCD-9D69-B6D5EDDB40A9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4FCDE9BD-C497-41EE-A5CE-3AD3FF9A6F5F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AA37D3CA-ACB1-49CD-A81B-F60E6FDFEEFE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9425F20-B7B2-48C9-9593-D1095EA0DD49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D62D360F-1337-4BA8-A39A-D9A09F6A59D5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F9697D2F-2CAE-43C4-9942-22E940C959D9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BB5D989F-6585-4C56-BA84-6F5D9FFB6925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DB33151F-F1AA-4441-9778-C3A8D38A9436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30F72634-E38D-4112-BC29-0AF9628DE8F9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6864196C-C53F-4C67-8974-60308C52B46E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1CA5660F-D294-4DBD-8E0F-4B1356E7CB6C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7234C25D-C3B3-4212-A6D2-75B886ED90BB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4F7E40AE-625A-4D00-8AEC-312EC5E897AB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FDEC3FF-2E80-4ED8-AC92-831FB76AEA87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3CB9C20E-874C-4E2A-A254-E4C333923293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33332904-EFE6-4BE8-810D-1FAF9009D3BA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B0F6AE66-FE14-4D1E-AEA4-361C2A2CCBC0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E91D8BD-CD2F-41A4-85D3-A0A5056E75A4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DD7BF389-6852-44A7-AA41-E69ECD081683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290BD1F1-4747-4668-9DC8-D71FA037DD46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D00E4C6D-1389-48A7-92E4-E894D6301EEA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2D16266F-8AC0-44C0-BF16-A9082CBF650C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B0D67A73-652E-4A1D-BE23-9FEE324EFF54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7503514B-A78C-4134-87A5-0C8E1F3BBFEA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324C9CE2-2A01-4616-BE11-A1B6209EB0A8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DA3F7E5-132E-40A4-BC79-E5F5EBAF87C9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150FEDD1-2309-4D61-AE20-D4F04BFC302D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2696A73C-D356-4E67-8C4C-40026803631F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88EB3E6F-D811-4F70-947E-67CE574A73A0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8D17348F-97A1-41DE-97A8-CC72AF7A1C4F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8D0E0AA5-F9DB-4EE1-92F9-9FEDA4D689EC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70E515EB-D14C-4A4A-B85A-C0BABE158F22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80F3742D-3027-44FE-B5F3-B18DDE3E77B4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8BDE9941-0675-4631-A7CF-053DAA840402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50DCA4D6-529F-4D7E-AF05-C6B03D7C43AF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FA317518-5F42-46E3-8566-3BCBD261DB9C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9CCDD5BB-A757-4231-9084-7D4115E7D01A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E6B50A90-6D19-4CD6-80A4-605F7FA85D49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8E99B2E-FB9D-4C8E-B504-6FDC9DFFB5DE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543E573-EE48-4831-A254-B30570B881DF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9B7B9A2E-DF3C-4167-B392-3F20DE62D920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954FCC83-3E9E-420B-B744-89023C3427A4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A375DA43-B1A4-42FF-AC26-DBA1E535B7A9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C2E89B42-55EE-4199-A8D9-9B0697890C8B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3666C491-FFE2-4169-B14D-4178883EF029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FFA332ED-52B2-405E-B6B5-16BF1F7E8884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D29CC87F-B5BE-4677-B8CB-87C6B2CFA903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FB707F5B-0B0D-41AD-9992-F051C2E7474D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943C2B41-9630-4046-9D76-EFAE39B6D15A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59102170-5614-41BF-A980-CC1FA0904519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BDBBA521-179F-4293-A7FD-A7C454F8C63A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20FF018-86FB-4FF9-A146-6769407EA981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859ABF0B-68A0-4A0D-B8ED-A177B50A0729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AC1A0E92-1BCE-4D4B-9756-3F6231DA15C7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4B0E2281-F95C-448C-AB1D-AA4B26D670F1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D8AB5F81-D7B0-4235-9A64-5F9E7A1D0C24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BC6454B-137C-40AA-86D6-0E6A1040090A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E7A2495-0CBD-47EA-855D-7920F24EFE8F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D3E9F8E-D894-49B8-8BCC-B8E81F1DE5FD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682E9FEA-8061-465D-8A1C-D788FDC621E3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643C923C-6881-4E93-B403-BA3A4AC47E83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E06009FB-C86F-4F32-8A9A-3A5E7D35BD45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59F981F4-3B6C-4F38-B8D9-C3341EB8BEE8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1A7CBB74-984D-4CC5-B58A-1B04DADD7A59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3BD1A3C3-FD8D-45C5-8E2C-63C74E55C0FC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346B927-60CB-4344-AE00-7FD2DCE4E97E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F4402D99-D58B-40E9-B92B-04DB6EC445FC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892F3AA8-8EC2-4307-8BAB-05F4C7450813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31CB626B-C275-4078-A540-D8A20F2E132D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14</xdr:row>
      <xdr:rowOff>0</xdr:rowOff>
    </xdr:from>
    <xdr:ext cx="65" cy="172227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4D4D780D-006D-4AFB-831A-BB7CBBEF7FEA}"/>
            </a:ext>
          </a:extLst>
        </xdr:cNvPr>
        <xdr:cNvSpPr txBox="1"/>
      </xdr:nvSpPr>
      <xdr:spPr>
        <a:xfrm>
          <a:off x="5078095" y="52044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8417C110-AD95-494A-B863-36273D99630D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881330D4-52AB-49C7-80B1-70F6044FE91E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275A3E91-151D-4347-A573-991F3FA9DD2E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A37873D8-727F-4852-8722-86DDD5FF4B47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490DF50B-07A1-4E6F-A10F-1A207133D80E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7A00E2E3-9288-4322-A9CF-707AB0B8220D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625C915C-75E7-465F-B522-99820C85BDEF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3F2E8780-BA77-4655-97F4-FF94772F946E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4E66B731-1881-49DA-BA3D-38021E83C485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4D9634AC-3A80-4440-ABC3-C189E13C0670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95F8092D-2DAB-4DDD-8983-476BF2A5377D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D5CD2065-9AEA-445E-A66A-877F2B0B6DE7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85B117F5-EBA5-4D88-A0C7-5B6F5B5DC159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25F9738F-A642-4B1A-841B-2C9537665759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38E15639-1B01-46DC-9744-4D2CD908CEAC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72724148-33F4-4EDE-878B-25BE25FD850D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7708C504-A689-45DB-BECD-5CD4DD47F99E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BF823139-C9EF-4675-A8A6-EF6C93D7F2E0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79947FD1-F28E-45AA-BCCA-D19A569FBDF6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B525AA6E-07F6-4EB0-A877-4A08AC125762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B24A5EF3-9832-4717-9572-B79402B50523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29539628-5261-463C-BED6-66CF7A934E0A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ACE9D7D0-DE02-4513-9EE1-C8458EED59EF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FABFE7A8-7534-4C27-9355-97BAF90EA2C5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4BB773AC-E195-4E3C-96FF-7DAB55F68A83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FA6DF071-4EE7-4D0E-B261-75E9E7A6BA27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7B7E1828-D281-4350-B228-ACBF4EB644B6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DA5CFBD6-31C6-4B26-8B66-5B984DD010F3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FFE362C7-5166-4B4F-A06D-076F622C73DE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B342946B-AE4B-46AA-824D-AA25EF87D365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E4FA7B9D-6758-4D3A-BAE7-55E92DF5845A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F5D06C33-CB4D-45B0-9FDD-E75562B782C0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232605BB-9386-4186-91EA-DBA4B53E74A1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E1BBD435-631D-4B13-ABB1-4B31A5BD3CD4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560CA3B-F58D-4B69-A731-730F4E74144C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D35741B3-1B0D-467D-8B43-929F88C11D6A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E34ABF36-D1FF-48EB-82E6-1D458962CD19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7F47E98C-CC04-40E9-8E3A-6B79C2686BEF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9194B874-D59A-4925-9CBC-82F6C83925C2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AD5E3716-2428-4195-923B-71AF62FCB2EC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EB6927B8-AAFD-446C-9564-08C11FF2C014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82F28DCF-6809-40C0-B79F-667421C15682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1F18BA3D-8EFC-4290-BE9C-894140278BD7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F91EFD9C-E80D-46A1-9F45-A0EF95241A5F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4BE3BB77-380F-413B-881B-D49B92BED162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2CF7C822-EB9C-4AB2-8112-BA25019CB4F2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DE97304C-03CA-473C-AA55-4AEB89367A3A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60C65F28-3A08-4E3F-8295-69B6CFA2CED2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5BEE2A77-C4E3-452B-98D3-051F2924E82F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2AE623DF-1AFD-4858-84D1-EB7D8E6049D8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8D3B96CE-2972-4E0D-97DB-BB27A7885AE1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E958436B-9ACD-4B12-B4DE-0D553BB1EDDF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9C077B2B-7FEB-476F-A9E4-A7A0D1E81AF5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E40824C8-3EAC-47C6-A1FE-97F0E7C2064E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9DB85CD2-DDFB-48B8-BB02-F0D86DF76AE8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CCB1F4E6-1564-49AF-B83A-634ECED2175D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EB957B1-638C-42C1-AA70-FCF3570FABA0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6898831A-45DD-4487-A5D6-0B5B407CD451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5764D822-B1A9-48DD-953B-B892F1EFBAE3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C1BBC14-9E48-4EE1-B159-CBBEF8B15259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9F4E6A45-1ACB-4097-A573-8CA6C78860AE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C2700B1F-80D2-417C-AEF6-AE6B904BB256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BDBA3068-6865-474F-B443-0C9464AFC0D4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939BC56B-C1B5-4002-B4B3-E141902B0A23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70C87E43-32E4-4F72-A02E-EC2FE74F5C5F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F09BEF1A-28BB-4D6C-9F48-11B98A72B095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28DF532A-673A-4AC1-805A-B2299C89F0D3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6420C31D-4D6F-431A-BF63-E9E604BB6B01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EAA191D2-DEA4-466E-B750-A035E194FB0C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A14C426E-404B-4258-83A8-EA604C1CF5B1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A13A730C-D163-44E3-8641-1443B7693161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990561A9-9154-4CD8-98D4-98BE749940DC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56EC305D-DA18-4483-94E3-74F0E644DBF5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D07BB032-557D-43EC-AF81-592931263365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7FFCBF49-2963-443B-B004-43EF4B42A0E5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BA049DA8-F499-4D4E-A0B0-120DB18EF941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34D87D4-E23A-4D9C-8F6E-5B8C6C5FC5AB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C49F18A8-338B-4AB8-B199-F096DC43FFC0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C81A1980-4A58-4C96-B422-5EA4098C19CE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94C29519-2F0C-4416-8371-7CB831E7B3E5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31166EDD-347E-4FBC-95C4-AAC9EDD9BF84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A2738539-3159-498C-A48F-349E380B333E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3D7A14A7-6523-4DEC-9D03-D1E4EDBD47B5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F918F87E-C763-49CE-A0F8-EB07FA7AAC39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254C9DD6-D4B9-4056-A8D3-9649EE445941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71333C76-DD4E-48A8-9CC0-9803A726D7C8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A01892E4-0C36-4921-B00C-1FBBA1FDB308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16D55791-601E-4AC4-AE72-00502231938A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86469E24-1C46-489C-BCA8-7D402B7ED119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29E8E374-F5BD-40C4-8D6E-5D1FD8260872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63DDAA6C-24E3-4B4E-8A36-DEB46DBF202C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442841DE-6FBF-4DE3-B4A5-15A7462FB71A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4E5F1DBE-5BF6-4701-9369-60742DE824E3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C8338D32-0049-4713-A53D-DDA518DAE944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CBA4E97F-B175-4992-9413-7962EC6965B0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18F1E298-2BB6-4976-A0C6-7425F2161E82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4DD1E5B8-B584-40E2-AED4-A29EC7171C4C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CC6B6DC5-8688-447F-8296-13C7222BC3B4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B6523C07-FDB2-40D2-8FBC-EC0C8B685824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F2AED547-C0B3-40F3-8718-FAD37133B3E1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FB3A3804-E161-4A3A-9517-FEE6C57F50F8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618FAEDA-0CA3-4018-BDBE-0FC889544FF1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37188903-6009-4015-AF8F-A8DA42ADF09A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E0253360-AD06-4911-96D2-1548496CE93C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3A3EBBA8-95BC-4C5C-88BE-B84E9C4779BB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A87E0AB9-7207-4B2A-B139-ACC05E9526EA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3D678A82-C54C-4428-843B-D5759DE3BE87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FEE04C82-9F48-4B51-90FA-24886335078E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F86A64D-40A7-47D4-9B6A-2FBE1956C44D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CA5D0C9C-9336-4EC6-9E66-DA953CC19EE9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707007C7-5A2C-427E-9E80-9FB1F2F3A7E9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71C41646-4861-41F6-8735-CC7F96EBAC97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B82D1177-E33D-49B9-9B44-47170928B4F4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84D6CB6C-BDEC-4EE6-8E18-F1327F79E00B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F462E712-69E2-47F2-BAFA-421B7D7206A9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4FF93235-4E65-4C00-9B87-7FF6F8950F93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AFB97CB8-55F7-4634-87B8-94B1FEA764D0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225F26B1-0A16-4CCE-A002-86B9E0FE2570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8B93F7A9-24C4-4222-BA97-803ACA2546A5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47884CD7-94BB-407B-91D9-D737A6817E1D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FB7711D2-483D-479D-9776-071E65151DD6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A2B17B2E-1EC7-43C9-9358-92870B703255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85A91040-204F-4029-BC5D-2F3E36C1F3C5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1F99249-F069-4920-A742-8B83E9CFE216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8722A07C-3075-4208-A6A2-9FFE07AE7CB3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AC78FEBB-2B09-49CB-8E9B-7AE614A97E72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7E2B50C3-A8AC-4B49-9142-5B82216C8B80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8552C66B-AAF1-4B6B-8F09-773943FB5916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CFE8E2CA-CB4A-42FD-B443-8EA2A858CF11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5458BFBC-4802-4FD7-A860-57F5F306D949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2F4A6441-623D-4B3F-BDC5-26B0F02EE5DB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5BD7D3B7-A0E8-4C35-8711-D69A68052BB0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7B72BAF0-A7A7-4B75-AB43-AFD5DE8273AA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42FCE0CA-0361-437E-8120-16F3D720B49A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37FBDD12-9EC0-4D99-ACEE-EF999205BA96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B154A50F-68E5-4F57-A18C-56C5C02DCA86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6AB39CBB-D19E-4B75-8D91-FC78E6CBE21B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3999C971-8880-4F34-B0D3-0FA388B95C4B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710ED951-C6ED-4A0D-8020-BA588D99C242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FF601ED0-C360-4EA5-8A43-3D0A6AA53ACD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3231906C-9E3A-4CAD-B3EE-3E23E00A7703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9CD08419-78AA-4AAE-B34C-E7FC8CC8BC5B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F7B9AA98-B6B6-4D2B-B31D-C3EA13894133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614B9B1-00CC-4FDD-AFA4-351B01116E09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A8A700C-BE1E-4053-BDAC-2BF5FB0CBD73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606DD6DC-2509-4E5B-81E2-1211EAC92298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5B797C64-490B-4056-B76B-B80F32AA2CC3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5AA6DDE4-095E-473C-A7C1-B5328B283FEB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8077F68E-0FAA-4885-89FE-33BC64CD16B0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BF879C6-BC92-490E-AEF0-8D9678C26440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B6607321-5904-49A3-AC20-8B013638D13C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712BE749-C719-4F9B-8447-04031BD420EA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E004F05C-3766-42FF-8010-D44969880C81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7F4B10FD-3E02-4B23-890A-43129AB36F45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7214ABC3-015B-41BD-A71F-148D7B0E27F8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73B9A91-4057-4DF0-B264-50D0E6B8F311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EE6F6728-6E0E-452F-836C-837671815908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17E989EB-1A21-4B12-BCC7-CB9B154BBA18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67C7EA72-696C-4626-9D14-0CDDC682D778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54B3C622-BCE9-4509-B43D-4BB86013967B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49DE9BE4-05DB-4DD0-A75C-511AE666C07D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B9382689-695E-44DC-A17C-9EBD2A349A07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5EAD026E-4232-4B61-9A83-CFCCD0D65375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4D413963-41ED-45D8-AEE8-339680644B92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EF10DC3-6029-41C4-A084-A7DADDF7AEFA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CE06A557-04AF-48B0-976C-D7A5C5547253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81A04F8-0946-4085-84BD-ADF248D53023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889D7559-28F7-47AC-849A-852B1094E313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67D348DE-A76A-4DC3-9522-BBF84F72BC40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EF1B56BA-A89E-4951-B68D-A5FCE96A6B38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E3EDD7E2-D843-4493-8C98-2EBD4959F6DD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8A37AFFA-19CD-40D9-B174-642BC7637CA8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E0AC2E84-E1E4-41A7-ABDF-393D404671B2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2E370EA7-194C-4257-82E1-463C84B9BBC9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906950EC-767B-4A33-9FA4-D0CC7EA244E5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A80A46AB-9AFA-494C-AE3F-7A4946215D38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3FCA109B-68E6-48C8-9B7A-BC1628BB6F24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4A2BAD82-3DCD-4F0D-A35B-E3614A1F2E66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ACA23025-44CA-440E-B961-BFCDD0CD38F9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D4D56A8B-79C3-4CB0-995A-5DF74336EF72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FE2F58FB-4B36-402B-B6FD-94D4B5350F18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3D033367-078F-4276-888F-82D61B938EFF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DACF544C-FAF9-4F16-A05D-39C68E3218F1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407CAA-CA0B-4F44-9B21-6C17A0EFEAF8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D8B6C771-FE0E-44D6-B840-A99A56C754B9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AF4A2974-7B62-4273-8502-45BFF40EFA1E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199CEFE6-E6F0-4FF4-853D-ABEB3C90F095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FB260794-D080-4540-9669-5C2582CF14E0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378D1E58-AE60-427A-BC41-8B14A0A60405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7885E077-550F-4F4A-B452-616DBB7E7029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1195FA58-E043-4F79-B2EF-5B61D5F1EFB2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17F550C9-F465-41B8-9CF3-6FB7CE369E81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E6760886-BB6E-439C-9F17-C86CE0BF6165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2BA48AD3-5937-4D4F-9472-803E59AC2AA9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8224F98C-A693-4013-A29F-2B5287C9FFED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7D3AA530-15E3-4252-A39C-E686B254D933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37804525-F6D1-4056-8EA1-0943A619FFE6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71CA33D6-EAD7-4371-B38B-DC30A7C69028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54A6B446-B202-424D-9C12-5BA193E318E8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998DE571-906A-4B77-A246-A7354DBD3ADA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75FE1EB6-4180-46FF-9A59-92D5C59A8E5D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85528596-4318-46C7-80AB-21EBEF3D2A78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39898BA1-64D1-4FF4-B471-BE5D81344DA3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33F0E7FE-0CD9-4BEA-B081-B97BFADBF1E6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A64ECE2D-EE2E-450D-9772-6007B8804217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99171E86-603F-46BC-ADAD-6E3F26510DED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CFCFFC33-B988-42BB-8088-B7DAADC84123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1C558963-994C-4174-B37A-E8A5B6E7032E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C104C69-C99F-45C3-A20B-E071132889AE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283DC8C2-F613-40DE-85E8-A699FA6BCC23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C995FA8E-A20E-49D7-8530-E63C4853FB4A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2F1BE6E2-CC90-4A7E-9FBC-40C6337AE5B9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FE383294-EF5D-4C52-B969-D2D16F909EEA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D161FA2C-7A1D-4DE9-B816-E60DC80BEF9F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B3A053ED-0F20-43C6-9CFD-B9A1B3CE0315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C95228D4-EE04-41B3-AE3D-CAC0CD89D8E1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1BED471A-188D-49F0-B6A6-99A2FBD389D6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94BDEABF-120F-4EAD-8B00-AC266CCDEBB3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710832AB-99D7-4F1A-B909-B9F5E128EF92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F5428475-DC0D-49C8-BEE8-763C5F076A1A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6A4A96E2-D268-494D-BC4D-543B2598B701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F8C3C79-0F89-4F83-A852-209D53C72741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6649F0B9-9F9F-4FB1-BB28-0E0E546BC789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B0A9ABA-A476-4044-BC8F-3A63583176D0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7B39AC9C-3E9A-4CD1-A68E-6637882287A5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C270EC5C-C1AB-473D-9AC9-2EB9AE6DEEB1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53C00F59-7831-427F-8BAC-5AAD46A13DF5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729DC8C0-6C22-4393-B7EE-8F4C62E22E4C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8BF3FDED-7460-42ED-ACBF-E5BCF99F35E1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4854976A-082C-4AD9-B501-5979C58F9994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2FDEEC30-D12F-4F62-A785-146287ECF86A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68C13F20-2344-4E04-B8EE-1B0D68D3F3DE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97066AB5-E5D9-4477-90F6-33A02BA6270D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C951E482-3C52-4EE5-92CE-F0D64B21BFCD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21161168-6B5C-42CB-827C-4B02D1F79B16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F9B80733-FB35-4086-86AF-9F72346C01B4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D1CE573E-8797-4649-894C-ADEFD728D3C5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29F65009-214C-4DF1-AF33-CC84CF4E82EE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664232FC-8571-48BF-A95B-B4CB2BCFDC45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219A401-EF6D-43B9-BB51-616AFFE59D02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35ED5C08-09ED-457F-A599-F5261859636A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8BF1246-1E81-4184-A9A9-6F6663E0BF05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FE6E299E-76C2-447E-BBB1-AF914CBCAF72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BAC8BAAB-9C37-4443-BB9C-C392865E1DB6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A52D6144-0DC0-45C7-82BB-24782B19A24F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9C64B30D-1F9E-405C-9690-E16BA5165284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D94F90CD-7C92-47D6-BE11-2F1BDEE2FBD4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2969A8E3-E88A-4E13-8C7A-B08CBE80E5F8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A7ABA21F-5DC9-49D3-82C1-27B4D4ECEF6D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3BE3BEF0-48B3-4040-9B25-B5A107955998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5CA3A447-1512-49C3-83F9-D5D7B8FE5F2B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D9294344-ECB2-4931-A9CD-3633FB30F15E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644F9071-EF92-4463-9EC6-FE1D42C4D43D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CF4BAA03-49C1-440C-AF45-F9BE2FB4C83F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7BA91CC5-C840-4EE3-808E-AA8B5C27C29D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84F5A0C8-CBA3-45C1-BE98-0EB297BFC5C2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33624F07-2D00-4F46-864E-F42EFC9ACB7E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FD95FB3E-0348-4CF7-A5C3-961BEB19417B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B010CC2B-6074-4C63-A271-9ECB55172304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96C2D1D3-D886-4C7F-A291-3A47D351F07F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5DC13079-BCBC-4FC2-B3DD-84923E2DA873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7A907A51-8D12-45B9-85FB-481BB83524F1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265DDD09-D467-47B3-A8EC-9B64E7BD4141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8D88B2B4-BE81-414C-88DB-9A052DBA0C46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64046BC1-BC71-45ED-A89C-1350195652EE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E260A874-B7F8-47E5-A44E-8B3C71D253FB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B80AFF89-D1E6-4AA5-B780-57533E37F01D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CAD63A77-42FF-4425-AAC0-4B3081310C25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D12296CD-E256-4616-8CB6-8FB729293B1F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489DEE10-3713-4935-8406-736F36AC868F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5880F57E-5D29-41FC-8ADF-6E0FFC4A2B52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A3D4B4D5-E2AD-4B7E-ACEB-DBEDE093FB54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12</xdr:row>
      <xdr:rowOff>0</xdr:rowOff>
    </xdr:from>
    <xdr:ext cx="65" cy="172227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65A792C1-0A6F-4A6E-944F-EFEDBF582A00}"/>
            </a:ext>
          </a:extLst>
        </xdr:cNvPr>
        <xdr:cNvSpPr txBox="1"/>
      </xdr:nvSpPr>
      <xdr:spPr>
        <a:xfrm>
          <a:off x="5078095" y="4838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27FDBE8F-21E0-4949-BD1D-1569AE258766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B6970D48-56E7-473F-B174-3318B9361D29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CAEF292E-A779-45EE-846E-D72DD938F309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8901F62-8C59-4768-9CC4-53A3CD87A4D0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E44D74A-19F5-48C5-B6F4-C8430CE7396B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F52219B8-57BC-40B6-9935-984DF901AA62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3CB68133-2733-4860-ACEC-0B77A0856D45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5D15938D-8538-4C2C-9BDC-C68CA04A2433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EACACBEC-856A-4F00-8B86-A4A410A20D18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23BF18C-9E9F-48CE-9938-D0711E805064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B090CC8C-44B2-4499-B8C4-0133E69DABA0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2FB9E2A3-4279-4B1D-B5A0-EF25C5C4FC2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FF75863B-322C-4977-A1D1-21986FA7B0B1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1104D8D6-8F87-4725-AE03-5A8643D7F8F9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4FF0E4E6-B312-4800-BD2B-629864CB8F2B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E463CB-83B5-42E0-BDD9-DB8E48EF1471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64638E61-9D3F-41B3-831E-6524CCAF6185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3A376E35-3D0B-4E3A-9E4E-CE58856FF6EB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FA0BBAE9-6CA4-4D44-8BAD-D0CB2AAFCB1E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7B01F45F-C7DF-421F-AC93-0522A7B564B2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516619A7-2C83-4567-B414-629667672816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CFA0DCA3-F361-4CCD-A1AF-09A1596A0B42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C3B05899-406E-40F1-8333-396311DBD7A2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8ABB4F51-82CA-4971-9652-15A729347528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B80781E4-095E-4BB4-BEA9-76A3A19E8943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D310DE1D-0EF4-469C-9CC9-E8483F5858A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F7F4F733-AF34-47F7-BB7F-4796FF2B17DE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EDF44F6B-C463-420B-8537-84C3D8FF829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8EE6BB35-53D0-413F-9A87-F620D3390A19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47800C17-B526-4DC2-AC05-BDF3D626C8B7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BECB6E43-32DF-4C52-89BB-BD9DBDBA1BB6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A989A175-479F-4EC4-9995-5C8E29F6DADE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DFFF6F1E-5238-4EC5-AD63-87B0CC3AC676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7C5DEB73-E703-411B-9F3E-12E1ADE0C4AD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3ABA7593-6748-419C-B4D6-3EE99EC6B063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1BA7F43E-EC1B-455D-A5EB-0240B4258DA2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7A2E6CAD-7B3A-4244-A821-FB675994897B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C6E48435-363A-4C9C-B4EE-E4E6621E15E9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9CB69962-1D7F-4320-8949-263ECADC2E3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F036768D-D588-47BA-A577-CCB5315FFE5E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7A308314-8ED0-4CBC-8540-43642518B115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1AA7FEBC-68AC-4AA4-BE6F-77463AE48D8E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26B0EBD6-EADA-4254-983A-EC19951FE055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E3600656-99ED-45C5-9C3C-566359809F5B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5519E937-BB74-4245-A8D4-CEB1FEE81E96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4F6C9D20-FA84-4921-B6D4-8D5D667815A9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7A617A5A-9DD3-430F-A6E1-1E777553B5B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EFEAD799-3321-4B4D-9A2E-2234972DDC43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96333A7C-7ED0-46BA-8D85-AC822FBA57E6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90EBEBE2-BD7D-4540-967A-0836296DEF23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83847906-910D-4C6C-8C62-BCF06D79FD3E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213BED34-94DD-4603-AA9C-3E108260A6EE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7EB2E7EB-731D-445C-9100-27DF0C60204D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92F50ECA-451C-4435-AD44-3130CD14B546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1ED66820-85F9-429A-8B4B-638687EE6178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ED68F0D2-9D73-406D-8669-7497369F1662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FB3BE56A-6E8C-4D3B-A88C-C7D4EDCBFB14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D1383231-C5AA-4622-9A7C-2CA96EB1E52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D3690299-8164-428E-A63A-6DC69097385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E39C2CF-F2D2-42AE-B0FE-5F9C352E487D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219B1695-2C5B-430A-A5B3-F7019B77B896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3B431AFE-9ABE-4B6A-849B-24234AC60198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177327E8-0A43-477A-9167-8A8FC0D245FF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5FF175E-06AD-4176-8FE6-C1DCDAD4048F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95CB15B5-040B-4BC2-8CE6-A40FC5F28A4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B6F811F2-B5AC-4A2D-B5F3-9DC913D6D20B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66AFBED7-6858-4428-8889-0C534C7D2D52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264E6891-C7C4-4351-B695-DE5ACE148085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BE323FF8-0B59-4EE3-8A6B-15BE419F77F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C2D26023-ABBA-4F36-90BB-F6EF9909B8B3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8DFDF214-5931-4158-9FB6-B909E791A219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BB6AEB4B-CDE0-488A-A883-C51B441247F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ED49DFC5-B7C1-4026-82BA-D234585631DE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7F28F5FC-5B60-4E33-861A-D9293F74E4CF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ADA6A1AB-774A-4CA6-9135-3556300D430D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95A6D84A-25B9-475B-8D3B-1D5435B8C776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C6D821E8-7E17-468C-8CE8-B2E664EDF938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DE20477A-9D61-4533-9E37-89A254D21BBA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58A42D13-E61F-4C0E-9E6D-F8B22AE6EF79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3DA223BD-F594-4A1B-A7D9-D2FBCC559C5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AE177558-7744-496C-98B3-AEA35499C525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807B0E0B-28C1-494E-84F4-6512B727F1BD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C71C8D44-30A2-44B5-A9D7-A51E411DCC6E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E500F292-1717-40D2-8803-46F5730D0164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E11F37C4-A8A2-4EF0-9CE6-0811CCAEFDEB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AF8BBD54-0702-4560-B8B5-302FAB058805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F9D63A27-42C3-4AC6-ADCA-E07790988D9B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61CA7745-3BD3-49DF-86D8-9958F989AE1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5AA1166A-DB12-4B89-BCDE-D6B08CE12FC0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CC40B1EF-40F1-44A9-A879-67DAB55A43D9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E0AC69E2-C7C9-436F-AE6B-10B576871D87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75B95E72-72FC-4642-AE0A-245F28E31C4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F7BBD4C3-8F64-4E89-92F5-40272F6BA3F4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14C344E9-5B8C-43BD-B968-E703D5054214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5EAC9B87-C2F1-4A00-A489-BA6A39D5AA5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6CBE7F37-1BFB-4C69-BB81-50995980D9BD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760AF89B-4BB6-45CF-BCA4-24A94EE6FC45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9DFAA728-1937-463D-9D9D-1A33CFF4FADA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80624FE7-52BC-4612-BA30-5F9E4A4434F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6545219A-1CCB-40BC-9178-A50EFB39BC22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A64EA656-D240-4BD9-97D2-0EC45E1EA596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39CF363F-B8F9-42B8-A344-CB507C403790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21B10988-707A-468D-A484-71B0CCC48100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ACBDE868-FF86-4A79-B82D-2C406A284891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DC0E33E6-D5BA-4F20-9E23-D54915BADDC8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D56A62A2-28ED-4549-89CE-1CA7C263E0B3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EBBAF6A8-1A15-4420-AD86-C7BEB07A95FE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D1E269C6-C974-4699-9B33-9A3037575DE0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B2E657DE-C1B7-4BF1-816B-346B28C26CA5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85598574-8095-4B0F-A97E-4CFDBB6AF760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15BD5C76-6BF9-4AD3-9E03-42DF45E90F5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F7F7F1F5-5A95-42BF-831B-04357AE0F8DD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2090D12F-03F7-4DF4-87A9-46E6DD94C7E1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C42FA1F3-264C-4B2E-AE42-E0F651C9451D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183D8801-68FC-446B-9E88-2B8C16776C1E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98CC1E1F-2F35-4FD8-B8E8-36A3D2B2CB7B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17605840-78D1-473B-9CF2-D8BA22EB49F8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8AE6CC56-2A43-41BE-AB1E-E7E555F6E426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2145D28D-4F9D-4A5E-98C6-901682D4C25F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4DB1F13B-559C-4089-8CF0-6C32B66AF8A2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846D82FD-D4EB-429D-BF2C-8ED582C5FCFD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3936A5A1-BD0F-41B4-8A1D-F604A0CCF2E8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DE35BCDC-50EC-455E-AF56-CAE813120198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9E641949-12A7-4081-B569-6F35491A2992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8BC37BD2-23DB-4C0F-8D87-A97F8E316DA5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2EFEAE40-6345-4DAD-BCEF-C190B573E19B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3364DF5E-8760-4C16-82D1-80DF9A86FB1F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8CCB41A4-DA18-4207-8B47-2843086DDD62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C882302-6F09-4BD1-85CA-AF3D51F4FA7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42D295E9-01D6-4BF6-8B7A-1AE76E87804B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BDB74BAA-26F2-44F6-AC46-72B033F6D179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B33EB239-055D-41EC-9587-121F8737F0AF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AC68F328-F209-4026-AD55-50011195FF58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86079DDC-81BC-48F0-94CA-213A876357C5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F5160933-39BB-46D2-AEBF-C9354ECACA50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67E410E7-F0E6-47DD-9738-C2FCEE38F9CB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99A752C1-F43D-49B4-8644-0B5F7862DAD9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252ED3ED-FEE0-40F5-BC86-F5C2E37ABF71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624DFBC5-6371-4453-A541-344761DD2189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6B1C3168-AD55-438B-95A6-6A8FAE151ABA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BF992C65-4892-43B3-9BCB-D979E22C1C50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ED01E5FD-26BE-4610-B3F8-41100BA7712A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C67E27BE-57FB-4C0B-8016-2634D64CF844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BD475C25-3CC1-4BF7-A546-99F165640950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172A0646-87FA-4F2F-BF7C-962DC1E8597D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C19E3067-D5F8-4B23-B4DF-B075649AA1D5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7439FB22-6A2C-4545-B72B-B1FA28A041A5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5E047588-E97C-49D5-BA0A-3EF99C7002F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3747FD43-DCAF-48C5-B5CA-49A60D721C50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BD7074B0-6FB9-4D24-B69C-3502E5E8BB66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266398EC-E228-415C-9F97-61778636119B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328D3C52-E489-4F01-9AD0-E1856985F311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BBD744E5-12FB-416D-B0C5-EF4FB9C4BBF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53733CE3-8C50-4D90-8E88-D4615AB000DB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B4062090-0004-4494-BC15-C8833949C269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2B74D60A-17A4-41EA-88CC-F28A0C42A337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BDC2DEEF-C552-4E6E-82E8-0E7AAD1CB883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F90C7A1B-7DD5-4EDE-9B7D-37CCA7F76CF0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EA9053B7-BB28-4F3A-A856-80193DC80B76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A8236599-94CC-4D88-A4EE-696915735BCD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EBC24107-AC87-4D9C-8258-D61D30164AE5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40C8677B-B9FE-4E3A-B622-B46CFFE67680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B434A70-3514-4AC5-A1F6-D2C9DAE27E16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E40EBB3C-DBD8-464E-A603-79759744960F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B40A5CD5-9713-421F-B190-518E9FC137A5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F2C77B68-A8DD-4C87-8149-75538D88A3F2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4307E498-66EB-4084-AEB4-A7488FD9075B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4EABC8F3-EA9C-41E3-B6F9-ACE60257B7C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8BAD1C72-CCB0-47E2-8CC8-23762A5832B5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CE41ED99-37EC-44B9-A40A-A5EF96F2FF92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922BA448-7D59-44FE-8554-9531FE58D4FE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99467CF4-D75A-4DBC-A047-1BBCC29C3CCD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5C47E752-99F4-41D6-B145-6C7857716C19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C7F6558D-0F0D-4F6D-B1F8-E5AAF48CAA3B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C36C6295-390C-4085-A958-C3729429F20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20D9C8C-0A76-4EE6-894F-F196838AA8DE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37ACF386-5CF3-4016-9879-6EEE0B831F8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75F3E997-3016-4892-94D2-A0F87C8799FB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47ADA55A-B677-4225-9B5B-8059DF36C774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9E668796-3467-41C2-B06C-7F2CA2510501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83658A32-8431-459B-8AAE-74C9EE6C2A47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6CB01A9E-8036-4E3A-9799-5D441E023333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159F0D08-7761-403A-AED1-84EA3FEC1C22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4E5F5817-D4A4-4EF1-A376-ED52AF6198DA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A754D0D8-B50B-4D2C-BD25-0DBB8A51B8BB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A789F74C-DB35-4188-888A-C4F2B5C515C0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90D9E389-438D-4734-806F-D9511E7A300F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9319E0CF-044C-430D-8FCC-0350BE7FE770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3A04622A-A39F-4717-AF7C-209AD6A05CB3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954AE03C-B777-46FC-99A3-A849B03AA747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6C116256-60C4-4144-98DE-C1D8E819983D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8DADDAC1-46C7-4B5F-BD2D-4EFA0037678A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71C04E44-F5A6-4AC8-B7E0-352473AD0BC5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B72070A7-9F28-42C2-9809-41BCE49DC249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7B1F5A4E-F33D-40E0-94A7-EF6DA223C446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5EFB4467-3FF3-4C0B-B7DA-FE52864AA8B5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B653B568-1EB8-4017-9E1D-AC297E541B61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A243DA3B-29B8-4BF6-AC48-5C059D404C8F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B621C237-9CA0-4A8F-8FFD-52549505FEEC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F5E76620-B7F4-45C8-ABCD-33CE8ABD138B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9D4DBF54-9FF5-4EDD-837D-717DFCCCE363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2377F01-F5E4-4701-A2A7-A8974D6BE17D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123DA9D5-48AB-487F-AC76-60BCD34CE9A1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CC37B44C-73CE-459C-BB4E-611C74606DF4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7F4A7EFD-82F4-44BE-BCCD-83577EB002BE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933328AD-656B-4A69-BE4B-F541E4295D4D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C6386D14-BF12-418F-9923-111421DCAA57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1704CDE1-C486-4671-9CF7-03F414301EDA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12B36028-7C9C-474C-8D27-1F7297CF065E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13</xdr:row>
      <xdr:rowOff>0</xdr:rowOff>
    </xdr:from>
    <xdr:ext cx="65" cy="172227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DD37222C-75AF-4F03-94B2-0DD6BEAE2C86}"/>
            </a:ext>
          </a:extLst>
        </xdr:cNvPr>
        <xdr:cNvSpPr txBox="1"/>
      </xdr:nvSpPr>
      <xdr:spPr>
        <a:xfrm>
          <a:off x="5078095" y="50215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A092A466-F4FD-435F-9087-AD252CC152FD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B418F033-30D9-4814-8F3F-B6E293E81826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85EAEA8A-72B8-45A5-9012-C24CDEF500BA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FDDE2F9-ABDA-43CC-AC05-58E46E0D273C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B7187091-0046-44E4-941B-5F3649AD9F94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868E18C0-A20E-49DC-9088-712B0D0698BA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E5AC9421-1B94-4655-9D05-1D045A1A5917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E50A146A-9B6C-4E0E-B5C7-A93633059816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9830BD16-4EDC-430D-84D3-9984BB53A7D0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4F53A24F-0038-4F02-B9A1-5B2DB2BA2C2B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BB907A4A-EE53-41AC-B15E-40073BEFB94A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D9E4EC48-909B-494D-83F8-4FA2DA680233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806D0AE2-266E-45A0-B9F2-7E456F3BDEA1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80FB1BE2-7872-41F3-96E0-BAC8F054F0C8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7902C57F-F40F-42F7-95DD-532049A2C67E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D6E0714D-83B9-4058-95A4-3689B43937C1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41A7E052-2ADD-48A3-80F2-26314FCF9DA6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A409747F-54E7-4E01-88B2-89C4280C616D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321EEA5D-DD46-4A0A-A2DD-DA24A8A29011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B2832375-CB58-4F01-BC9F-D87F7DBB618A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1B47FA0D-D415-42DF-9233-E83F336AA960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D145CE29-E095-49DB-9156-C20EFD46498F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48CE21E-042C-494C-B7F0-F601FDCA4D18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267E8CA0-E41D-4623-8EB9-9558E7794EC6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251B671F-069B-4BDF-94DB-07B3DF050F92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195FA594-D3AD-452A-B31C-2F99D49B12DA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8E2390EB-1302-4B9F-BCBE-A13DEE8A4CBA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B2149A7D-1FE1-4655-866A-223C20F8A841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575C618E-EF85-4A1B-BA3A-C4DB5651D37F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C4B6AD13-979F-4527-A6E0-B696CEF990A4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7C0208DF-FFE0-46BC-A106-ED3FEEFFF7A2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77D6079F-899D-4E32-B623-17DCC50DF5EC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1734EA8D-5896-4C28-8846-5540D65241B1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AC2F3735-BD76-44EF-A4B7-E0EA661BDDCE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15</xdr:row>
      <xdr:rowOff>0</xdr:rowOff>
    </xdr:from>
    <xdr:ext cx="65" cy="172227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D2E7CBE5-7D64-4434-AB1E-F836836D6489}"/>
            </a:ext>
          </a:extLst>
        </xdr:cNvPr>
        <xdr:cNvSpPr txBox="1"/>
      </xdr:nvSpPr>
      <xdr:spPr>
        <a:xfrm>
          <a:off x="5078095" y="53873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3457478-1E5A-4618-AE19-A0DDE6CD737C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D389092-D70B-4EC0-BB54-769805E939E3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42DA9B82-120B-40B0-99F8-DEE53E9F6E01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470B9273-FB04-48F6-A485-65A3705CA81D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93A02543-4C0E-4D5B-A0A0-649870F24027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4B33D180-EF26-4B1C-8891-FFC5B962226E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2C92D824-F96D-453B-91AA-00597077C6AD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A2689237-D325-4431-B323-F104210762FD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99F22149-F3AB-43CE-A5A9-4EB88CF39C23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BA7F930C-29AF-4880-95D2-317B92E4F9E6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BBDDC3B8-6375-4319-8E92-74CFF155CA4D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81C72899-DE46-49AC-B74A-ADF601E91B9E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4989E756-0847-4301-892E-FFAEAD762EE1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16CA830E-404F-48F3-9CDC-AB58CF2F4679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272FD22D-2966-4221-8FD5-7EAFDCFCDCDA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58869495-F836-4988-BAC1-A0862EF903CB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CF59F388-A2F3-4618-8533-19569DC1ECE1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6E9CCD13-1E5D-4148-A806-322275B5516B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23E6F0BD-F0CA-4B69-8FD2-AD4FF5F1AC2F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C8F9A0AC-2B40-4A5F-BD45-4BAE402BEE36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BA2E479A-BDC0-4AD0-844F-4E55B398623A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5AC0DF19-E90E-45D7-91FA-0D9A18E05691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81D7AB8E-E95F-4B97-8022-BAB9E101B419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7CC67519-614B-4D23-BA3D-A415E077814E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EEC1B8FD-28C6-4409-AA8A-5C6811209D31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7E6C9A22-4909-43A3-B6BB-CDC58845FCDF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1EE33D2-D2D7-47C8-A4AE-F264579FDFEA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6B47C79C-B5CE-4526-881B-AF3C3A2842FD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2D7B6584-F401-47B0-8252-219FE0032ED0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68A4B82F-DC98-40C4-979F-556C07223CA1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12C07EEC-775D-4BA3-9CA2-1B873722A9EE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AE5035BF-E27B-433F-B6C2-2992CFAEF200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343833B8-A732-45D5-8F20-2C138AE3ACB8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269453FF-3295-404C-B360-B6FA489984A1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16</xdr:row>
      <xdr:rowOff>0</xdr:rowOff>
    </xdr:from>
    <xdr:ext cx="65" cy="172227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CA4876-69E1-4D2C-9980-8D008F08B86C}"/>
            </a:ext>
          </a:extLst>
        </xdr:cNvPr>
        <xdr:cNvSpPr txBox="1"/>
      </xdr:nvSpPr>
      <xdr:spPr>
        <a:xfrm>
          <a:off x="5078095" y="55702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1309BA90-DE69-4CE9-A24B-6F39DA3D5730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D3290E77-D4D5-43E9-A2DC-1849D9B0A29F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7FAE9F63-443F-4331-BE9F-6CB7754B5DA4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72DBDD4-BFBD-4AC6-AC66-6CED14A009ED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2CAAF3EB-A5C4-4609-8182-6789B6FAC947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F0F1F173-F575-4F8B-8D66-EE4AF947ECC1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3A08CBE6-CA07-4332-BC89-30DF9180EB55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8B03059A-A3A2-4EAF-8EAB-0CB44A5C758D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BE2957CA-4A1F-4476-8243-2DBE006685CC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5196E7E1-D0B1-465E-9504-452A507FA55E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D58CFE1-F2B5-4B40-97CB-271A3739F397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D3913E77-14A0-495A-BA81-7C7531262143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54B2D403-2711-4BBE-A37B-FAFCD3228AAA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8E3DC81F-5543-4EF1-B920-A3C669872EDC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E2F6E363-A00C-45CB-988F-3E66EAC69B9F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675A158A-02B1-4A0A-AC79-B9323277C080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203BA779-BAE3-4D10-A7DD-04179BCA064F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601F105D-5C39-4229-879E-EB9371450417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B78E9054-27A8-4807-B6FE-941E5BAF7F77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CCB6D202-D0EA-4951-B7D7-083E2FB4FC9D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A23FABAE-8AAF-4CB6-A4DB-3D125536F8F7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4EA06FCE-D6CE-44B8-954A-006219536D35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150C23FC-9190-432D-8265-3672B4A47172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520227AF-0E30-4167-8A08-61FF460B193E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096EC831-5DBD-4C4F-9624-1FA98F3EC8BC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E763FA21-6C26-4382-8FFF-ABC784F1073F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92586D14-5E9A-472A-9CAF-96C6906464DE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FC182687-3B49-42D7-867A-EBDBA7BA8A6D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02F4ED8B-1508-426A-BBBA-D622553180FB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69D513B0-C2D8-4A02-9946-51D597A8F514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D64B842D-9B58-442E-9E2A-C44B7B7EC147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AAECD73C-DA03-4555-887C-AC8CE83B811B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2BECCC7-C155-4753-BF45-B4955D9AD3AC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70CD8341-EF00-4915-9FFF-43A64DC581B3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17</xdr:row>
      <xdr:rowOff>0</xdr:rowOff>
    </xdr:from>
    <xdr:ext cx="65" cy="172227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7CF74B2E-9072-4459-8337-6C95EEDFE063}"/>
            </a:ext>
          </a:extLst>
        </xdr:cNvPr>
        <xdr:cNvSpPr txBox="1"/>
      </xdr:nvSpPr>
      <xdr:spPr>
        <a:xfrm>
          <a:off x="5078095" y="575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C55D36B1-2ADD-41D0-B2EC-34B3C2D438F0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F64E6B82-A3B6-413B-BAC9-454544934E17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F2AF30E2-6A08-4F6C-94B5-0671214C501F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67D20DC9-FCB8-4235-B8ED-CB0201107281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1C8F6C23-C601-4DD8-8D29-FD512E3280F8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682C7A89-C572-4FF9-9B22-0590A925E450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18DBD9D9-7183-40B2-BD08-0FC53F7A34A1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6EB2DC6-C345-47D7-9BC9-25FB4486800D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DC5BDB99-6919-4496-BD9A-6B633986F49F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F6694946-5853-49B7-90FD-BA340BEB3D01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88D61469-F581-4A1A-B071-6ED997F49226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EE3B4E56-A034-4333-B16F-524885FB6AF1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D2CB0BC2-D1EB-4293-AF56-75F6F1212054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42481A6F-26C5-486D-B321-79E660F921A9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69114797-EF36-4176-A5EA-0774E4804C3C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7A4B92CA-7B08-40DB-BB0D-922D9DDB1B46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EBF336F1-F9ED-4341-BE38-7B168C643D86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A6848C67-AA95-4D73-9B75-6EA648D8DB72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ED2562F9-F044-4808-8ADB-9DDAE6DCCACE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8B542470-3B2E-4889-8467-F2F8CBDC2978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E2FC5F29-8451-43E2-9928-629E52FBF527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61A4CBA3-5DE5-48EE-8C78-382D30155E56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349CB950-8CE7-49F4-B482-5149EA6E83B0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6883D0C9-6BED-4F5D-97F1-D89C8B958ED1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8704743F-7203-4A5A-A534-E29E229FCC04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787EBB64-1633-4475-B6BF-CAA9828EA8A9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BD53F147-9ABC-44F4-8194-3837B3D2F470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D0FF6C2E-959F-49A2-903A-C0317E47A5BB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541FAD2C-FA99-44AE-BA92-198BE4FA34B9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8ADD3E7F-B190-4A95-9DC7-4E168F5CCEF5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34CEC359-51C8-4686-93F0-A0FA07096C94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EB081E50-3E56-4D7C-BA4C-9C292AC0EC65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5B69B81E-8266-4E42-A9FF-365C5328A98B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DC136DEE-1C2A-4446-819D-FC04BAD71B61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18</xdr:row>
      <xdr:rowOff>0</xdr:rowOff>
    </xdr:from>
    <xdr:ext cx="65" cy="172227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4B5DD082-08FB-44CF-BA5D-028C494D4FDD}"/>
            </a:ext>
          </a:extLst>
        </xdr:cNvPr>
        <xdr:cNvSpPr txBox="1"/>
      </xdr:nvSpPr>
      <xdr:spPr>
        <a:xfrm>
          <a:off x="5078095" y="59359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AB6C04D4-9A84-4D4E-8158-9773DB872FB5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699F1BF3-09D7-41E5-93E6-2A9164185B88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831A8B3E-E3F3-4967-A6C0-745182B58A2A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A799B0F1-90A1-44F1-9C35-180CE1DBAC17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081BDF01-26EB-4C8C-B173-EAD8A663FE06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9E05FCF-FFF5-41B5-ADA0-300B44AB2E8D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E33A45DA-EA05-4F76-8A20-52349391C926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1D93BA16-EAB5-4BFA-BAAF-9111CD6D4836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54C6F5B4-DD99-45DF-A995-CE35346054F1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7F963339-C379-471A-9445-74758FDD9375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5AEEA4A8-0E2E-46B0-B388-168BAABEB4D1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D7971E53-DF24-4389-9E46-EDC6258508A8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6ABA92B5-ACA0-46EE-A8C4-34C899F18B09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27A704C7-0A60-415D-83D9-FF019CFB3D00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100EA80F-EF97-4363-957C-92D86C1D80F6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DCE886C9-F2C7-4722-B064-51146DABE773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CCB84B51-62EE-4C35-AA0A-8BE8CBDEC6EB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BEA0FD7A-52F9-4B08-A94D-7689309267FD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97B6B2E6-F189-48A3-A589-172B420A3DB8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9E6A0C84-5F8D-479C-82E3-2783978C9CE7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A81B4F8E-A3D6-459F-B1FC-AEF0F93B87BB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68B6288C-0C7A-49EE-84C8-09323613677E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EB362197-11F4-46BB-8522-13F8C1A42400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483B2330-FFCA-4B92-B1B6-7C6157407986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FE9CFBA9-C0CA-4056-9CC9-80567C3B21C1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73094167-53F5-4215-81B1-8BD51FC99B26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2BA8E9B6-D5B9-4F11-8FA6-9D788FE1AA50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270399F3-BBD3-4F48-8BDD-3B26119489D1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EF9317B1-8E06-450D-8FF6-9C0CA00EB0E4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D4AF76C7-91EE-4512-96C8-52733E3346A2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6C96A354-0048-42DD-9891-45E0A49E5D87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A3C95F0C-5DEE-41FB-A6F6-DB766B46FC65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217FA3BB-DB4E-45DA-98FF-BC0A5CE30730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96F3C811-40D7-4727-B668-2FCD431E5CEF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19</xdr:row>
      <xdr:rowOff>0</xdr:rowOff>
    </xdr:from>
    <xdr:ext cx="65" cy="172227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C8672D30-173F-436D-9265-1B1F94AA8060}"/>
            </a:ext>
          </a:extLst>
        </xdr:cNvPr>
        <xdr:cNvSpPr txBox="1"/>
      </xdr:nvSpPr>
      <xdr:spPr>
        <a:xfrm>
          <a:off x="5078095" y="61188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35C6323A-8894-4624-A8FC-34BC2CD80D55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509B180B-5965-4DC3-BEEE-5BCBF5B3D900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D9AD9E96-2203-4A79-B00B-68F7A52CDB8A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757F7A9C-67A0-44DF-8B72-AE4AA7B73B07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4F34FC9D-87CC-4A77-90F7-FD4EBB734910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245E10BD-B0B0-4CAF-8FE3-EEE15A198FB4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A129C623-47B6-4387-89EA-432812B92952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86217C35-76AE-45A3-84AF-AB16BA23EBC5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77C423A5-0657-4E0A-8B80-37C2B802A867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13CC2E72-A8CD-461E-B722-D9F93D820AAB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7D787049-E76D-4220-8718-966E949895A1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58253A45-9FF4-472D-9956-03F17B6D2212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CC36BBBD-FA8C-4836-9E3F-E8DE56A176D4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A33C3F1B-D0F1-4D69-BC9A-7BD7866842B5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ED27BC88-2D2D-4DE7-A3DA-DD15F2F5482D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2E5EDBCB-F4E6-4A14-B3F2-57AEF9F403AE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6AA48074-F576-4094-A9A2-3BACBC7E0C1C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CC606F5E-1C54-4469-A565-E4BF3D8DA3AA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17EBD392-7766-4697-B99B-0B979D46530C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2CF40827-9BAF-4B30-870C-F0A708BC2E29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28ADE8CB-60F9-47B5-BFD4-182FD51C4318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F1590B43-6910-42BF-AE26-A612DB07F258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31349B0A-1004-4957-B9AC-19208DEF8517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720C42E2-3961-4F15-B568-96A4217AA525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12E9FC60-A2D6-4D44-86CB-BE573AEDBB11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E0C7CA3C-BD1B-433F-9056-C11199D0A8A9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FD8ED7E6-054C-4CF2-A8BF-1FDFC3001FD3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20F5742E-3F3A-43CA-AD9B-D45C596B3844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BA708832-CE90-4A5C-9A67-588853000E70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6E31A62B-6348-46A6-A165-02DBFF9EA989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9659A213-511B-427A-966C-06ED3C6E1641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7F8C5935-4B2A-4EDB-B48C-415C2DB0CAA5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C054A2CD-F9A1-4438-A081-DBE5F115C703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D51F3B70-183F-4B16-934C-5D874F345A98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20</xdr:row>
      <xdr:rowOff>0</xdr:rowOff>
    </xdr:from>
    <xdr:ext cx="65" cy="172227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65DB5E34-12D8-442D-BA5E-A3A2B2EC8AC1}"/>
            </a:ext>
          </a:extLst>
        </xdr:cNvPr>
        <xdr:cNvSpPr txBox="1"/>
      </xdr:nvSpPr>
      <xdr:spPr>
        <a:xfrm>
          <a:off x="5078095" y="6941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1DE1C38A-9E96-452E-8D41-82DA0F06045F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DEFFAF17-5B3F-4981-9F5B-9FB4A3B6421E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4085986E-6041-4308-8A1C-9C76EE240D06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A49E9C5F-B045-4053-96A0-2E6CE8A48024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45F28A31-FB55-461B-94C0-A8E7544F19E5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D96A8E20-002A-4CEF-82B0-6241A71784F5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EC6A7B67-439C-46CA-910C-B7716DC5A4E4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5AD0960B-3D72-42B3-9846-BDE3D1FAC1E4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CC3190AB-6F3B-4AC1-BFDA-9CF2B065D560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BE8CA4D8-6700-4116-8DCA-F98F8D35EE00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1CAAC88A-C5A5-4485-9556-F9C87B68A0AB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E2DF8083-AA4A-449F-B673-915DABC0ACC1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755763B1-E674-4D4F-9227-C4B7BA880367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E2C6535D-623C-4199-9490-1B8D2573F8B1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E5031403-147C-4194-A6F3-AA7376F02782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DE7507A6-A00C-4DCC-A9B5-21D41C4640F1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6AEEECA-A593-4CE7-8A01-591A0B2CDD96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A87854FD-E93E-43D4-BFB9-C2AB4B022791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D96DD7F1-B844-41F4-B51C-C34CC13D0A7A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3D2A9457-9835-4B0C-BB8E-2750B336CE8E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AB92A67E-0E95-4712-8AAB-132DDCAAE4BC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4EA25DD8-11BE-488E-B0C6-551939BF533F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60D0BB5C-B6CD-4112-86D7-9DD7F6D85BF7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19276AD6-7B4F-45BE-9FA0-D7B36016AEB1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F40C2130-C400-4BBC-8B05-EB698C54A53A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B12F871B-2FFA-448F-9452-F3A3C5366D17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3E91439C-C527-45BA-8C4C-A12B608260BD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5AEE0C4E-D45F-466B-8CE2-EEAC3AFFDC4D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8A00149D-95FD-4911-B0D6-5E3989E89EC9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647CC6BE-F036-4457-9521-7069132565DB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AC47D05C-1311-4128-906C-5C2386F2FAD6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B6D60C9C-7F34-47A2-AA95-F6B150E203AB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F640D904-C888-4ACF-A8E2-B0720897F453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D348B075-C977-41A3-B552-28D3D22E29EF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21</xdr:row>
      <xdr:rowOff>0</xdr:rowOff>
    </xdr:from>
    <xdr:ext cx="65" cy="172227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2FB5C812-6A00-4F66-8908-05B66109BB68}"/>
            </a:ext>
          </a:extLst>
        </xdr:cNvPr>
        <xdr:cNvSpPr txBox="1"/>
      </xdr:nvSpPr>
      <xdr:spPr>
        <a:xfrm>
          <a:off x="5078095" y="727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6025569D-57C0-4549-A1D3-6559FF2412A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D9EB5B87-6918-4EF7-8B66-EA02F7B3F7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272976</xdr:colOff>
      <xdr:row>1</xdr:row>
      <xdr:rowOff>105317</xdr:rowOff>
    </xdr:from>
    <xdr:to>
      <xdr:col>15</xdr:col>
      <xdr:colOff>2372062</xdr:colOff>
      <xdr:row>1</xdr:row>
      <xdr:rowOff>745193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055215E-0099-4628-B3BA-C53EB9AF2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7847" y="293576"/>
          <a:ext cx="2099086" cy="6398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11341247-2159-49C4-BC20-0219D58F5E6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70A45D39-4070-4B1E-AAF4-910A1C4217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6" name="image1.jpg">
          <a:extLst>
            <a:ext uri="{FF2B5EF4-FFF2-40B4-BE49-F238E27FC236}">
              <a16:creationId xmlns:a16="http://schemas.microsoft.com/office/drawing/2014/main" id="{770A1816-10B7-4A37-8B78-796F28E8E68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8" name="image1.jpg">
          <a:extLst>
            <a:ext uri="{FF2B5EF4-FFF2-40B4-BE49-F238E27FC236}">
              <a16:creationId xmlns:a16="http://schemas.microsoft.com/office/drawing/2014/main" id="{D1FC374F-2EC5-4A64-8FE3-AE4010892C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0" name="image1.jpg">
          <a:extLst>
            <a:ext uri="{FF2B5EF4-FFF2-40B4-BE49-F238E27FC236}">
              <a16:creationId xmlns:a16="http://schemas.microsoft.com/office/drawing/2014/main" id="{A28BA1B4-6E8C-4586-97F5-CEDF120E544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2" name="image1.jpg">
          <a:extLst>
            <a:ext uri="{FF2B5EF4-FFF2-40B4-BE49-F238E27FC236}">
              <a16:creationId xmlns:a16="http://schemas.microsoft.com/office/drawing/2014/main" id="{564AAED3-612E-414F-8DBA-FA35D82459D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4" name="image1.jpg">
          <a:extLst>
            <a:ext uri="{FF2B5EF4-FFF2-40B4-BE49-F238E27FC236}">
              <a16:creationId xmlns:a16="http://schemas.microsoft.com/office/drawing/2014/main" id="{DCA20D52-E8A5-4CC7-A8B1-CC3365E34C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6" name="image1.jpg">
          <a:extLst>
            <a:ext uri="{FF2B5EF4-FFF2-40B4-BE49-F238E27FC236}">
              <a16:creationId xmlns:a16="http://schemas.microsoft.com/office/drawing/2014/main" id="{E0A3FA82-412E-4B43-8229-B3EC70B880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8" name="image1.jpg">
          <a:extLst>
            <a:ext uri="{FF2B5EF4-FFF2-40B4-BE49-F238E27FC236}">
              <a16:creationId xmlns:a16="http://schemas.microsoft.com/office/drawing/2014/main" id="{2854A0CC-8D13-45AC-9581-253DB2FFF0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0" name="image1.jpg">
          <a:extLst>
            <a:ext uri="{FF2B5EF4-FFF2-40B4-BE49-F238E27FC236}">
              <a16:creationId xmlns:a16="http://schemas.microsoft.com/office/drawing/2014/main" id="{BDDA9B47-8A69-414E-A198-6D6EFF28BC6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86933</xdr:colOff>
      <xdr:row>1</xdr:row>
      <xdr:rowOff>124787</xdr:rowOff>
    </xdr:from>
    <xdr:to>
      <xdr:col>15</xdr:col>
      <xdr:colOff>2164160</xdr:colOff>
      <xdr:row>1</xdr:row>
      <xdr:rowOff>760728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6029155-0981-428B-A751-031B18D24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69643" y="313239"/>
          <a:ext cx="2077227" cy="635941"/>
        </a:xfrm>
        <a:prstGeom prst="rect">
          <a:avLst/>
        </a:prstGeom>
      </xdr:spPr>
    </xdr:pic>
    <xdr:clientData/>
  </xdr:two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40585326-D118-42D3-9CF6-FB066182F242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12412ED0-0DBC-4944-8EDF-7A351E145CC8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67AAA6A-EDA3-4D04-B18A-BE351552625B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704CA39-C396-42C7-B065-2A6FBF2D37E8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B6DBA0DB-C748-4872-ABB8-4284F4B39658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8C25C0C-050C-4C48-B3CC-83BD2DEBFFAD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8</xdr:row>
      <xdr:rowOff>0</xdr:rowOff>
    </xdr:from>
    <xdr:ext cx="65" cy="172227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1E5D8B3-2B4E-446E-BCB5-3F936DEE48A7}"/>
            </a:ext>
          </a:extLst>
        </xdr:cNvPr>
        <xdr:cNvSpPr txBox="1"/>
      </xdr:nvSpPr>
      <xdr:spPr>
        <a:xfrm>
          <a:off x="5078095" y="40919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97CA073-8194-4705-9610-5148A57AA4CA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F55255D-5312-4378-BEB9-98FE60F1B71A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27752C2-5C1B-4816-8D78-A73285976F9E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F279554-2CBB-4D99-B320-00FD0540A28C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DBA271C-4102-4561-9841-BA162A2A5043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A9652D7B-7B3D-464C-A97F-4F302B9FF916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9FA4CCB6-CA3F-49E3-9BC1-5154EB160CAC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98CEF4C0-B3D6-4955-9356-556F71FEF4A2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C4B7CA3-9B52-4866-AB0A-D46F5B4EA5BB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BC03D4C7-AD19-4376-9929-FCC4F8F05278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DB8BB69D-8284-4FA9-8877-5AA531072054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5B44B598-C1DE-40C0-8CA6-415FD936A39F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422221CA-3114-471A-A0B9-DCB4B573A557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193675</xdr:colOff>
      <xdr:row>9</xdr:row>
      <xdr:rowOff>0</xdr:rowOff>
    </xdr:from>
    <xdr:ext cx="65" cy="17222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3B0F499D-1F65-432F-8EF1-B5933A5A28DA}"/>
            </a:ext>
          </a:extLst>
        </xdr:cNvPr>
        <xdr:cNvSpPr txBox="1"/>
      </xdr:nvSpPr>
      <xdr:spPr>
        <a:xfrm>
          <a:off x="5078095" y="42748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C1BF9921-94E5-4064-94EC-455C155184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10C7AE83-4951-40F0-AE36-3C4B3D6100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6" name="image1.jpg">
          <a:extLst>
            <a:ext uri="{FF2B5EF4-FFF2-40B4-BE49-F238E27FC236}">
              <a16:creationId xmlns:a16="http://schemas.microsoft.com/office/drawing/2014/main" id="{73515CF6-53E3-4422-B03D-EB6B5AE491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8" name="image1.jpg">
          <a:extLst>
            <a:ext uri="{FF2B5EF4-FFF2-40B4-BE49-F238E27FC236}">
              <a16:creationId xmlns:a16="http://schemas.microsoft.com/office/drawing/2014/main" id="{B769771A-A32E-46C2-9016-F8BF4C5827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0" name="image1.jpg">
          <a:extLst>
            <a:ext uri="{FF2B5EF4-FFF2-40B4-BE49-F238E27FC236}">
              <a16:creationId xmlns:a16="http://schemas.microsoft.com/office/drawing/2014/main" id="{B564B7BC-1382-4AE0-AC15-48DB3AABD5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2" name="image1.jpg">
          <a:extLst>
            <a:ext uri="{FF2B5EF4-FFF2-40B4-BE49-F238E27FC236}">
              <a16:creationId xmlns:a16="http://schemas.microsoft.com/office/drawing/2014/main" id="{CCE2AEB6-F434-443E-8BA7-9F21C2B7DC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4" name="image1.jpg">
          <a:extLst>
            <a:ext uri="{FF2B5EF4-FFF2-40B4-BE49-F238E27FC236}">
              <a16:creationId xmlns:a16="http://schemas.microsoft.com/office/drawing/2014/main" id="{1FC78918-5C8F-4182-9175-BE1B4BD7C6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6" name="image1.jpg">
          <a:extLst>
            <a:ext uri="{FF2B5EF4-FFF2-40B4-BE49-F238E27FC236}">
              <a16:creationId xmlns:a16="http://schemas.microsoft.com/office/drawing/2014/main" id="{82797B83-CF02-4001-A224-21E568C004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18" name="image1.jpg">
          <a:extLst>
            <a:ext uri="{FF2B5EF4-FFF2-40B4-BE49-F238E27FC236}">
              <a16:creationId xmlns:a16="http://schemas.microsoft.com/office/drawing/2014/main" id="{F089D0C4-73B5-4722-A65F-59D39A0918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</xdr:row>
      <xdr:rowOff>85725</xdr:rowOff>
    </xdr:from>
    <xdr:ext cx="809625" cy="685800"/>
    <xdr:pic>
      <xdr:nvPicPr>
        <xdr:cNvPr id="20" name="image1.jpg">
          <a:extLst>
            <a:ext uri="{FF2B5EF4-FFF2-40B4-BE49-F238E27FC236}">
              <a16:creationId xmlns:a16="http://schemas.microsoft.com/office/drawing/2014/main" id="{E28F6F60-60BC-4655-A7A2-4CE0A56C9BB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285750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122107</xdr:colOff>
      <xdr:row>1</xdr:row>
      <xdr:rowOff>113296</xdr:rowOff>
    </xdr:from>
    <xdr:to>
      <xdr:col>15</xdr:col>
      <xdr:colOff>2212774</xdr:colOff>
      <xdr:row>1</xdr:row>
      <xdr:rowOff>749237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D5E2ED6-7A5A-40EA-BDCA-3A29145DB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0205" y="308442"/>
          <a:ext cx="2090667" cy="635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64"/>
  <sheetViews>
    <sheetView topLeftCell="A16" zoomScale="85" zoomScaleNormal="85" workbookViewId="0">
      <selection activeCell="Q16" sqref="Q1:Q1048576"/>
    </sheetView>
  </sheetViews>
  <sheetFormatPr defaultColWidth="9.109375" defaultRowHeight="14.4" x14ac:dyDescent="0.3"/>
  <cols>
    <col min="1" max="1" width="2.44140625" style="1" customWidth="1"/>
    <col min="2" max="2" width="15.6640625" style="1" customWidth="1"/>
    <col min="3" max="5" width="10.6640625" style="1" customWidth="1"/>
    <col min="6" max="6" width="10.44140625" style="1" customWidth="1"/>
    <col min="7" max="7" width="10.6640625" style="1" customWidth="1"/>
    <col min="8" max="8" width="10.109375" style="1" customWidth="1"/>
    <col min="9" max="13" width="10.6640625" style="1" customWidth="1"/>
    <col min="14" max="14" width="14.33203125" style="1" customWidth="1"/>
    <col min="15" max="15" width="12.6640625" style="1" bestFit="1" customWidth="1"/>
    <col min="16" max="16" width="50.6640625" style="1" customWidth="1"/>
    <col min="17" max="16384" width="9.109375" style="1"/>
  </cols>
  <sheetData>
    <row r="2" spans="1:44" ht="69.75" customHeight="1" x14ac:dyDescent="0.3">
      <c r="A2" s="2"/>
      <c r="B2" s="125" t="s">
        <v>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89.25" customHeight="1" x14ac:dyDescent="0.3">
      <c r="A3" s="2"/>
      <c r="B3" s="127" t="s">
        <v>1</v>
      </c>
      <c r="C3" s="128" t="s">
        <v>2</v>
      </c>
      <c r="D3" s="129"/>
      <c r="E3" s="130" t="s">
        <v>3</v>
      </c>
      <c r="F3" s="130"/>
      <c r="G3" s="131" t="s">
        <v>4</v>
      </c>
      <c r="H3" s="126"/>
      <c r="I3" s="132" t="s">
        <v>5</v>
      </c>
      <c r="J3" s="126"/>
      <c r="K3" s="133" t="s">
        <v>6</v>
      </c>
      <c r="L3" s="126"/>
      <c r="M3" s="28" t="s">
        <v>7</v>
      </c>
      <c r="N3" s="133" t="s">
        <v>29</v>
      </c>
      <c r="O3" s="133"/>
      <c r="P3" s="134" t="s">
        <v>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81" customHeight="1" x14ac:dyDescent="0.3">
      <c r="A4" s="3"/>
      <c r="B4" s="126"/>
      <c r="C4" s="34" t="s">
        <v>9</v>
      </c>
      <c r="D4" s="34" t="s">
        <v>10</v>
      </c>
      <c r="E4" s="35" t="s">
        <v>11</v>
      </c>
      <c r="F4" s="35" t="s">
        <v>12</v>
      </c>
      <c r="G4" s="36" t="s">
        <v>13</v>
      </c>
      <c r="H4" s="36" t="s">
        <v>14</v>
      </c>
      <c r="I4" s="37" t="s">
        <v>15</v>
      </c>
      <c r="J4" s="37" t="s">
        <v>16</v>
      </c>
      <c r="K4" s="38" t="s">
        <v>17</v>
      </c>
      <c r="L4" s="38" t="s">
        <v>18</v>
      </c>
      <c r="M4" s="38" t="s">
        <v>19</v>
      </c>
      <c r="N4" s="38" t="s">
        <v>30</v>
      </c>
      <c r="O4" s="38" t="s">
        <v>31</v>
      </c>
      <c r="P4" s="126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x14ac:dyDescent="0.3">
      <c r="B5" s="32">
        <v>44166</v>
      </c>
      <c r="C5" s="4">
        <f>D5*1000</f>
        <v>60240</v>
      </c>
      <c r="D5" s="31">
        <v>60.24</v>
      </c>
      <c r="E5" s="33">
        <v>7.18</v>
      </c>
      <c r="F5" s="33">
        <v>7.89</v>
      </c>
      <c r="G5" s="21">
        <v>130</v>
      </c>
      <c r="H5" s="21">
        <v>12</v>
      </c>
      <c r="I5" s="25">
        <v>260</v>
      </c>
      <c r="J5" s="25">
        <v>26</v>
      </c>
      <c r="K5" s="4" t="s">
        <v>20</v>
      </c>
      <c r="L5" s="44">
        <v>400</v>
      </c>
      <c r="M5" s="50">
        <v>0.5</v>
      </c>
      <c r="N5" s="47">
        <v>21.4</v>
      </c>
      <c r="O5" s="44">
        <v>1200000</v>
      </c>
      <c r="P5" s="80"/>
    </row>
    <row r="6" spans="1:44" x14ac:dyDescent="0.3">
      <c r="B6" s="32">
        <v>44167</v>
      </c>
      <c r="C6" s="4">
        <f>D6*1000</f>
        <v>61780</v>
      </c>
      <c r="D6" s="31">
        <v>61.78</v>
      </c>
      <c r="E6" s="33">
        <v>7.21</v>
      </c>
      <c r="F6" s="33">
        <v>7.8</v>
      </c>
      <c r="G6" s="21">
        <v>150</v>
      </c>
      <c r="H6" s="21">
        <v>14</v>
      </c>
      <c r="I6" s="25">
        <v>240</v>
      </c>
      <c r="J6" s="25">
        <v>24</v>
      </c>
      <c r="K6" s="4" t="s">
        <v>20</v>
      </c>
      <c r="L6" s="44">
        <v>500</v>
      </c>
      <c r="M6" s="50">
        <v>0.6</v>
      </c>
      <c r="N6" s="47">
        <v>20.6</v>
      </c>
      <c r="O6" s="44">
        <v>1700000</v>
      </c>
      <c r="P6" s="80"/>
    </row>
    <row r="7" spans="1:44" ht="26.4" x14ac:dyDescent="0.3">
      <c r="B7" s="32">
        <v>44168</v>
      </c>
      <c r="C7" s="4">
        <f t="shared" ref="C7:C35" si="0">D7*1000</f>
        <v>50620</v>
      </c>
      <c r="D7" s="31">
        <v>50.62</v>
      </c>
      <c r="E7" s="33">
        <v>7.16</v>
      </c>
      <c r="F7" s="33">
        <v>7.69</v>
      </c>
      <c r="G7" s="21">
        <v>150</v>
      </c>
      <c r="H7" s="21">
        <v>15</v>
      </c>
      <c r="I7" s="25">
        <v>290</v>
      </c>
      <c r="J7" s="25">
        <v>18</v>
      </c>
      <c r="K7" s="4" t="s">
        <v>20</v>
      </c>
      <c r="L7" s="93">
        <v>400</v>
      </c>
      <c r="M7" s="50">
        <v>0.5</v>
      </c>
      <c r="N7" s="47">
        <v>24.4</v>
      </c>
      <c r="O7" s="44">
        <v>1700000</v>
      </c>
      <c r="P7" s="80" t="s">
        <v>32</v>
      </c>
    </row>
    <row r="8" spans="1:44" ht="52.8" x14ac:dyDescent="0.3">
      <c r="B8" s="32">
        <v>44169</v>
      </c>
      <c r="C8" s="4">
        <f t="shared" si="0"/>
        <v>16970</v>
      </c>
      <c r="D8" s="31">
        <v>16.97</v>
      </c>
      <c r="E8" s="33">
        <v>7.24</v>
      </c>
      <c r="F8" s="33">
        <v>7.67</v>
      </c>
      <c r="G8" s="21">
        <v>165</v>
      </c>
      <c r="H8" s="21">
        <v>13</v>
      </c>
      <c r="I8" s="25">
        <v>250</v>
      </c>
      <c r="J8" s="25">
        <v>20</v>
      </c>
      <c r="K8" s="4" t="s">
        <v>20</v>
      </c>
      <c r="L8" s="94">
        <v>600</v>
      </c>
      <c r="M8" s="79">
        <v>0.5</v>
      </c>
      <c r="N8" s="52">
        <v>20.100000000000001</v>
      </c>
      <c r="O8" s="94">
        <v>1400000</v>
      </c>
      <c r="P8" s="30" t="s">
        <v>33</v>
      </c>
      <c r="R8" s="29"/>
    </row>
    <row r="9" spans="1:44" x14ac:dyDescent="0.3">
      <c r="B9" s="32">
        <v>44170</v>
      </c>
      <c r="C9" s="4">
        <f t="shared" si="0"/>
        <v>44990</v>
      </c>
      <c r="D9" s="31">
        <v>44.99</v>
      </c>
      <c r="E9" s="33">
        <v>7.34</v>
      </c>
      <c r="F9" s="33">
        <v>7.82</v>
      </c>
      <c r="G9" s="21">
        <v>130</v>
      </c>
      <c r="H9" s="21">
        <v>17</v>
      </c>
      <c r="I9" s="25">
        <v>260</v>
      </c>
      <c r="J9" s="25">
        <v>22</v>
      </c>
      <c r="K9" s="4" t="s">
        <v>20</v>
      </c>
      <c r="L9" s="81">
        <v>500</v>
      </c>
      <c r="M9" s="50">
        <v>0.4</v>
      </c>
      <c r="N9" s="47">
        <v>26.5</v>
      </c>
      <c r="O9" s="81">
        <v>1400000</v>
      </c>
      <c r="P9" s="80" t="s">
        <v>34</v>
      </c>
    </row>
    <row r="10" spans="1:44" x14ac:dyDescent="0.3">
      <c r="B10" s="32">
        <v>44171</v>
      </c>
      <c r="C10" s="4">
        <f t="shared" si="0"/>
        <v>58120</v>
      </c>
      <c r="D10" s="31">
        <v>58.12</v>
      </c>
      <c r="E10" s="33">
        <v>7.19</v>
      </c>
      <c r="F10" s="33">
        <v>7.84</v>
      </c>
      <c r="G10" s="21">
        <v>140</v>
      </c>
      <c r="H10" s="21">
        <v>11</v>
      </c>
      <c r="I10" s="25">
        <v>208</v>
      </c>
      <c r="J10" s="25">
        <v>26</v>
      </c>
      <c r="K10" s="4" t="s">
        <v>20</v>
      </c>
      <c r="L10" s="82">
        <v>600</v>
      </c>
      <c r="M10" s="50">
        <v>0.5</v>
      </c>
      <c r="N10" s="53">
        <v>31.3</v>
      </c>
      <c r="O10" s="82">
        <v>1200000</v>
      </c>
      <c r="P10" s="80"/>
    </row>
    <row r="11" spans="1:44" x14ac:dyDescent="0.3">
      <c r="B11" s="32">
        <v>44172</v>
      </c>
      <c r="C11" s="42">
        <f t="shared" si="0"/>
        <v>52380</v>
      </c>
      <c r="D11" s="5">
        <v>52.38</v>
      </c>
      <c r="E11" s="33">
        <v>7.24</v>
      </c>
      <c r="F11" s="33">
        <v>7.88</v>
      </c>
      <c r="G11" s="39">
        <v>130</v>
      </c>
      <c r="H11" s="39">
        <v>12</v>
      </c>
      <c r="I11" s="25">
        <v>250</v>
      </c>
      <c r="J11" s="25">
        <v>20</v>
      </c>
      <c r="K11" s="4" t="s">
        <v>20</v>
      </c>
      <c r="L11" s="82">
        <v>700</v>
      </c>
      <c r="M11" s="50">
        <v>0.4</v>
      </c>
      <c r="N11" s="53">
        <v>20.100000000000001</v>
      </c>
      <c r="O11" s="81">
        <v>1400000</v>
      </c>
      <c r="P11" s="80"/>
    </row>
    <row r="12" spans="1:44" x14ac:dyDescent="0.3">
      <c r="B12" s="32">
        <v>44173</v>
      </c>
      <c r="C12" s="4">
        <f t="shared" si="0"/>
        <v>62370</v>
      </c>
      <c r="D12" s="5">
        <v>62.37</v>
      </c>
      <c r="E12" s="5">
        <v>7.19</v>
      </c>
      <c r="F12" s="5">
        <v>7.84</v>
      </c>
      <c r="G12" s="39">
        <v>155</v>
      </c>
      <c r="H12" s="39">
        <v>14</v>
      </c>
      <c r="I12" s="24">
        <v>260</v>
      </c>
      <c r="J12" s="24">
        <v>22</v>
      </c>
      <c r="K12" s="4" t="s">
        <v>20</v>
      </c>
      <c r="L12" s="82">
        <v>400</v>
      </c>
      <c r="M12" s="45">
        <v>0.5</v>
      </c>
      <c r="N12" s="46">
        <v>21.5</v>
      </c>
      <c r="O12" s="82">
        <v>1200000</v>
      </c>
      <c r="P12" s="80"/>
    </row>
    <row r="13" spans="1:44" x14ac:dyDescent="0.3">
      <c r="B13" s="32">
        <v>44174</v>
      </c>
      <c r="C13" s="4">
        <f t="shared" si="0"/>
        <v>61800</v>
      </c>
      <c r="D13" s="31">
        <v>61.8</v>
      </c>
      <c r="E13" s="5">
        <v>7.24</v>
      </c>
      <c r="F13" s="5">
        <v>7.64</v>
      </c>
      <c r="G13" s="39">
        <v>135</v>
      </c>
      <c r="H13" s="39">
        <v>16</v>
      </c>
      <c r="I13" s="24">
        <v>236</v>
      </c>
      <c r="J13" s="24">
        <v>24</v>
      </c>
      <c r="K13" s="4" t="s">
        <v>20</v>
      </c>
      <c r="L13" s="82">
        <v>600</v>
      </c>
      <c r="M13" s="45">
        <v>0.6</v>
      </c>
      <c r="N13" s="46">
        <v>22.7</v>
      </c>
      <c r="O13" s="81">
        <v>1400000</v>
      </c>
      <c r="P13" s="80"/>
    </row>
    <row r="14" spans="1:44" x14ac:dyDescent="0.3">
      <c r="B14" s="32">
        <v>44175</v>
      </c>
      <c r="C14" s="4">
        <f t="shared" si="0"/>
        <v>47090</v>
      </c>
      <c r="D14" s="31">
        <v>47.09</v>
      </c>
      <c r="E14" s="5">
        <v>7.15</v>
      </c>
      <c r="F14" s="5">
        <v>7.75</v>
      </c>
      <c r="G14" s="39">
        <v>140</v>
      </c>
      <c r="H14" s="39">
        <v>15</v>
      </c>
      <c r="I14" s="24">
        <v>240</v>
      </c>
      <c r="J14" s="24">
        <v>28</v>
      </c>
      <c r="K14" s="4" t="s">
        <v>20</v>
      </c>
      <c r="L14" s="44">
        <v>700</v>
      </c>
      <c r="M14" s="45">
        <v>0.5</v>
      </c>
      <c r="N14" s="46">
        <v>25.4</v>
      </c>
      <c r="O14" s="81">
        <v>1300000</v>
      </c>
      <c r="P14" s="80"/>
    </row>
    <row r="15" spans="1:44" x14ac:dyDescent="0.3">
      <c r="B15" s="32">
        <v>44176</v>
      </c>
      <c r="C15" s="4">
        <f t="shared" si="0"/>
        <v>59120</v>
      </c>
      <c r="D15" s="5">
        <v>59.12</v>
      </c>
      <c r="E15" s="5">
        <v>7.32</v>
      </c>
      <c r="F15" s="5">
        <v>7.54</v>
      </c>
      <c r="G15" s="39">
        <v>135</v>
      </c>
      <c r="H15" s="39">
        <v>17</v>
      </c>
      <c r="I15" s="24">
        <v>300</v>
      </c>
      <c r="J15" s="24">
        <v>24</v>
      </c>
      <c r="K15" s="4" t="s">
        <v>20</v>
      </c>
      <c r="L15" s="44">
        <v>500</v>
      </c>
      <c r="M15" s="45">
        <v>0.4</v>
      </c>
      <c r="N15" s="46">
        <v>21.76</v>
      </c>
      <c r="O15" s="44">
        <v>1700000</v>
      </c>
      <c r="P15" s="80"/>
    </row>
    <row r="16" spans="1:44" x14ac:dyDescent="0.3">
      <c r="B16" s="32">
        <v>44177</v>
      </c>
      <c r="C16" s="4">
        <f t="shared" si="0"/>
        <v>61730</v>
      </c>
      <c r="D16" s="72">
        <v>61.73</v>
      </c>
      <c r="E16" s="5">
        <v>7.34</v>
      </c>
      <c r="F16" s="5">
        <v>7.67</v>
      </c>
      <c r="G16" s="39">
        <v>132</v>
      </c>
      <c r="H16" s="39">
        <v>16</v>
      </c>
      <c r="I16" s="24">
        <v>208</v>
      </c>
      <c r="J16" s="24">
        <v>26</v>
      </c>
      <c r="K16" s="4" t="s">
        <v>20</v>
      </c>
      <c r="L16" s="44">
        <v>600</v>
      </c>
      <c r="M16" s="45">
        <v>0.5</v>
      </c>
      <c r="N16" s="46">
        <v>20.100000000000001</v>
      </c>
      <c r="O16" s="44">
        <v>1400000</v>
      </c>
      <c r="P16" s="80"/>
    </row>
    <row r="17" spans="2:16" x14ac:dyDescent="0.3">
      <c r="B17" s="32">
        <v>44178</v>
      </c>
      <c r="C17" s="4">
        <f t="shared" si="0"/>
        <v>58130</v>
      </c>
      <c r="D17" s="5">
        <v>58.13</v>
      </c>
      <c r="E17" s="5">
        <v>7.24</v>
      </c>
      <c r="F17" s="5">
        <v>7.84</v>
      </c>
      <c r="G17" s="39">
        <v>140</v>
      </c>
      <c r="H17" s="39">
        <v>15</v>
      </c>
      <c r="I17" s="24">
        <v>228</v>
      </c>
      <c r="J17" s="24">
        <v>28</v>
      </c>
      <c r="K17" s="4" t="s">
        <v>20</v>
      </c>
      <c r="L17" s="44">
        <v>500</v>
      </c>
      <c r="M17" s="45">
        <v>0.4</v>
      </c>
      <c r="N17" s="46">
        <v>25.4</v>
      </c>
      <c r="O17" s="44">
        <v>1200000</v>
      </c>
      <c r="P17" s="80"/>
    </row>
    <row r="18" spans="2:16" x14ac:dyDescent="0.3">
      <c r="B18" s="32">
        <v>44179</v>
      </c>
      <c r="C18" s="4">
        <f t="shared" si="0"/>
        <v>60540</v>
      </c>
      <c r="D18" s="5">
        <v>60.54</v>
      </c>
      <c r="E18" s="5">
        <v>7.25</v>
      </c>
      <c r="F18" s="5">
        <v>7.89</v>
      </c>
      <c r="G18" s="39">
        <v>146</v>
      </c>
      <c r="H18" s="39">
        <v>14</v>
      </c>
      <c r="I18" s="24">
        <v>260</v>
      </c>
      <c r="J18" s="24">
        <v>22</v>
      </c>
      <c r="K18" s="4" t="s">
        <v>20</v>
      </c>
      <c r="L18" s="44">
        <v>600</v>
      </c>
      <c r="M18" s="45">
        <v>0.5</v>
      </c>
      <c r="N18" s="46">
        <v>22.7</v>
      </c>
      <c r="O18" s="44">
        <v>1300000</v>
      </c>
      <c r="P18" s="80"/>
    </row>
    <row r="19" spans="2:16" x14ac:dyDescent="0.3">
      <c r="B19" s="32">
        <v>44180</v>
      </c>
      <c r="C19" s="4">
        <f t="shared" si="0"/>
        <v>63250</v>
      </c>
      <c r="D19" s="5">
        <v>63.25</v>
      </c>
      <c r="E19" s="5">
        <v>7.22</v>
      </c>
      <c r="F19" s="5">
        <v>7.77</v>
      </c>
      <c r="G19" s="39">
        <v>140</v>
      </c>
      <c r="H19" s="39">
        <v>15</v>
      </c>
      <c r="I19" s="24">
        <v>267</v>
      </c>
      <c r="J19" s="24">
        <v>24</v>
      </c>
      <c r="K19" s="4" t="s">
        <v>20</v>
      </c>
      <c r="L19" s="44">
        <v>400</v>
      </c>
      <c r="M19" s="45">
        <v>0.5</v>
      </c>
      <c r="N19" s="46">
        <v>23.5</v>
      </c>
      <c r="O19" s="44">
        <v>1400000</v>
      </c>
      <c r="P19" s="80"/>
    </row>
    <row r="20" spans="2:16" ht="26.4" x14ac:dyDescent="0.3">
      <c r="B20" s="32">
        <v>44181</v>
      </c>
      <c r="C20" s="4">
        <f t="shared" si="0"/>
        <v>34990</v>
      </c>
      <c r="D20" s="5">
        <v>34.99</v>
      </c>
      <c r="E20" s="5">
        <v>7.3</v>
      </c>
      <c r="F20" s="5">
        <v>7.69</v>
      </c>
      <c r="G20" s="39">
        <v>135</v>
      </c>
      <c r="H20" s="39">
        <v>16</v>
      </c>
      <c r="I20" s="24">
        <v>258</v>
      </c>
      <c r="J20" s="24">
        <v>21</v>
      </c>
      <c r="K20" s="4" t="s">
        <v>20</v>
      </c>
      <c r="L20" s="44">
        <v>600</v>
      </c>
      <c r="M20" s="45">
        <v>0.5</v>
      </c>
      <c r="N20" s="46">
        <v>22.3</v>
      </c>
      <c r="O20" s="44">
        <v>1600000</v>
      </c>
      <c r="P20" s="80" t="s">
        <v>35</v>
      </c>
    </row>
    <row r="21" spans="2:16" ht="26.4" x14ac:dyDescent="0.3">
      <c r="B21" s="32">
        <v>44182</v>
      </c>
      <c r="C21" s="4">
        <f t="shared" si="0"/>
        <v>30810</v>
      </c>
      <c r="D21" s="5">
        <v>30.81</v>
      </c>
      <c r="E21" s="5">
        <v>7.36</v>
      </c>
      <c r="F21" s="5">
        <v>7.52</v>
      </c>
      <c r="G21" s="39">
        <v>130</v>
      </c>
      <c r="H21" s="39">
        <v>14</v>
      </c>
      <c r="I21" s="24">
        <v>268</v>
      </c>
      <c r="J21" s="24">
        <v>24</v>
      </c>
      <c r="K21" s="4" t="s">
        <v>20</v>
      </c>
      <c r="L21" s="44">
        <v>500</v>
      </c>
      <c r="M21" s="45">
        <v>0.3</v>
      </c>
      <c r="N21" s="46">
        <v>22.1</v>
      </c>
      <c r="O21" s="44">
        <v>1300000</v>
      </c>
      <c r="P21" s="80" t="s">
        <v>39</v>
      </c>
    </row>
    <row r="22" spans="2:16" ht="26.4" x14ac:dyDescent="0.3">
      <c r="B22" s="32">
        <v>44183</v>
      </c>
      <c r="C22" s="4">
        <f t="shared" si="0"/>
        <v>40580</v>
      </c>
      <c r="D22" s="5">
        <v>40.58</v>
      </c>
      <c r="E22" s="5">
        <v>7.26</v>
      </c>
      <c r="F22" s="5">
        <v>7.61</v>
      </c>
      <c r="G22" s="39">
        <v>140</v>
      </c>
      <c r="H22" s="39">
        <v>13</v>
      </c>
      <c r="I22" s="24">
        <v>254</v>
      </c>
      <c r="J22" s="24">
        <v>19</v>
      </c>
      <c r="K22" s="4" t="s">
        <v>20</v>
      </c>
      <c r="L22" s="44">
        <v>600</v>
      </c>
      <c r="M22" s="45">
        <v>0.5</v>
      </c>
      <c r="N22" s="46">
        <v>24.4</v>
      </c>
      <c r="O22" s="44">
        <v>1700000</v>
      </c>
      <c r="P22" s="80" t="s">
        <v>39</v>
      </c>
    </row>
    <row r="23" spans="2:16" ht="26.4" x14ac:dyDescent="0.3">
      <c r="B23" s="32">
        <v>44184</v>
      </c>
      <c r="C23" s="4">
        <f t="shared" si="0"/>
        <v>46210</v>
      </c>
      <c r="D23" s="5">
        <v>46.21</v>
      </c>
      <c r="E23" s="5">
        <v>7.32</v>
      </c>
      <c r="F23" s="5">
        <v>7.53</v>
      </c>
      <c r="G23" s="39">
        <v>136</v>
      </c>
      <c r="H23" s="39">
        <v>15</v>
      </c>
      <c r="I23" s="24">
        <v>268</v>
      </c>
      <c r="J23" s="24">
        <v>22</v>
      </c>
      <c r="K23" s="4" t="s">
        <v>20</v>
      </c>
      <c r="L23" s="44">
        <v>700</v>
      </c>
      <c r="M23" s="45">
        <v>0.4</v>
      </c>
      <c r="N23" s="46">
        <v>25.1</v>
      </c>
      <c r="O23" s="44">
        <v>1400000</v>
      </c>
      <c r="P23" s="80" t="s">
        <v>40</v>
      </c>
    </row>
    <row r="24" spans="2:16" x14ac:dyDescent="0.3">
      <c r="B24" s="32">
        <v>44185</v>
      </c>
      <c r="C24" s="4">
        <f t="shared" si="0"/>
        <v>56540</v>
      </c>
      <c r="D24" s="5">
        <v>56.54</v>
      </c>
      <c r="E24" s="5">
        <v>7.2</v>
      </c>
      <c r="F24" s="5">
        <v>7.46</v>
      </c>
      <c r="G24" s="39">
        <v>145</v>
      </c>
      <c r="H24" s="39">
        <v>14</v>
      </c>
      <c r="I24" s="24">
        <v>276</v>
      </c>
      <c r="J24" s="24">
        <v>20</v>
      </c>
      <c r="K24" s="4" t="s">
        <v>20</v>
      </c>
      <c r="L24" s="44">
        <v>400</v>
      </c>
      <c r="M24" s="45">
        <v>0.5</v>
      </c>
      <c r="N24" s="46">
        <v>23.5</v>
      </c>
      <c r="O24" s="44">
        <v>1200000</v>
      </c>
      <c r="P24" s="80"/>
    </row>
    <row r="25" spans="2:16" x14ac:dyDescent="0.3">
      <c r="B25" s="32">
        <v>44186</v>
      </c>
      <c r="C25" s="4">
        <f t="shared" si="0"/>
        <v>55050</v>
      </c>
      <c r="D25" s="5">
        <v>55.05</v>
      </c>
      <c r="E25" s="5">
        <v>7.28</v>
      </c>
      <c r="F25" s="5">
        <v>7.59</v>
      </c>
      <c r="G25" s="39">
        <v>130</v>
      </c>
      <c r="H25" s="39">
        <v>16</v>
      </c>
      <c r="I25" s="24">
        <v>262</v>
      </c>
      <c r="J25" s="24">
        <v>23</v>
      </c>
      <c r="K25" s="4" t="s">
        <v>20</v>
      </c>
      <c r="L25" s="44">
        <v>600</v>
      </c>
      <c r="M25" s="45">
        <v>0.4</v>
      </c>
      <c r="N25" s="46">
        <v>22.6</v>
      </c>
      <c r="O25" s="44">
        <v>1600000</v>
      </c>
      <c r="P25" s="80"/>
    </row>
    <row r="26" spans="2:16" x14ac:dyDescent="0.3">
      <c r="B26" s="32">
        <v>44187</v>
      </c>
      <c r="C26" s="4">
        <f t="shared" si="0"/>
        <v>52020</v>
      </c>
      <c r="D26" s="5">
        <v>52.02</v>
      </c>
      <c r="E26" s="5">
        <v>7.16</v>
      </c>
      <c r="F26" s="5">
        <v>7.42</v>
      </c>
      <c r="G26" s="39">
        <v>140</v>
      </c>
      <c r="H26" s="39">
        <v>17</v>
      </c>
      <c r="I26" s="24">
        <v>255</v>
      </c>
      <c r="J26" s="24">
        <v>21</v>
      </c>
      <c r="K26" s="4" t="s">
        <v>20</v>
      </c>
      <c r="L26" s="44">
        <v>500</v>
      </c>
      <c r="M26" s="45">
        <v>0.5</v>
      </c>
      <c r="N26" s="46">
        <v>25.2</v>
      </c>
      <c r="O26" s="44">
        <v>1400000</v>
      </c>
      <c r="P26" s="80"/>
    </row>
    <row r="27" spans="2:16" x14ac:dyDescent="0.3">
      <c r="B27" s="32">
        <v>44188</v>
      </c>
      <c r="C27" s="4">
        <f t="shared" si="0"/>
        <v>56550</v>
      </c>
      <c r="D27" s="5">
        <v>56.55</v>
      </c>
      <c r="E27" s="5">
        <v>7.27</v>
      </c>
      <c r="F27" s="5">
        <v>7.55</v>
      </c>
      <c r="G27" s="24">
        <v>135</v>
      </c>
      <c r="H27" s="21">
        <v>13</v>
      </c>
      <c r="I27" s="24">
        <v>266</v>
      </c>
      <c r="J27" s="24">
        <v>24</v>
      </c>
      <c r="K27" s="4" t="s">
        <v>20</v>
      </c>
      <c r="L27" s="44">
        <v>600</v>
      </c>
      <c r="M27" s="45">
        <v>0.4</v>
      </c>
      <c r="N27" s="46">
        <v>24.3</v>
      </c>
      <c r="O27" s="44">
        <v>1300000</v>
      </c>
      <c r="P27" s="80"/>
    </row>
    <row r="28" spans="2:16" x14ac:dyDescent="0.3">
      <c r="B28" s="32">
        <v>44189</v>
      </c>
      <c r="C28" s="4">
        <f t="shared" si="0"/>
        <v>47600</v>
      </c>
      <c r="D28" s="5">
        <v>47.6</v>
      </c>
      <c r="E28" s="5">
        <v>7.32</v>
      </c>
      <c r="F28" s="5">
        <v>7.68</v>
      </c>
      <c r="G28" s="24">
        <v>150</v>
      </c>
      <c r="H28" s="21">
        <v>15</v>
      </c>
      <c r="I28" s="24">
        <v>273</v>
      </c>
      <c r="J28" s="24">
        <v>22</v>
      </c>
      <c r="K28" s="4" t="s">
        <v>20</v>
      </c>
      <c r="L28" s="44">
        <v>700</v>
      </c>
      <c r="M28" s="45">
        <v>0.5</v>
      </c>
      <c r="N28" s="46">
        <v>23.6</v>
      </c>
      <c r="O28" s="44">
        <v>1700000</v>
      </c>
      <c r="P28" s="80"/>
    </row>
    <row r="29" spans="2:16" x14ac:dyDescent="0.3">
      <c r="B29" s="32">
        <v>44190</v>
      </c>
      <c r="C29" s="4">
        <f t="shared" si="0"/>
        <v>51210</v>
      </c>
      <c r="D29" s="5">
        <v>51.21</v>
      </c>
      <c r="E29" s="5">
        <v>7.39</v>
      </c>
      <c r="F29" s="5">
        <v>7.54</v>
      </c>
      <c r="G29" s="39">
        <v>145</v>
      </c>
      <c r="H29" s="21">
        <v>13</v>
      </c>
      <c r="I29" s="24">
        <v>281</v>
      </c>
      <c r="J29" s="24">
        <v>18</v>
      </c>
      <c r="K29" s="4" t="s">
        <v>20</v>
      </c>
      <c r="L29" s="44">
        <v>600</v>
      </c>
      <c r="M29" s="45">
        <v>0.4</v>
      </c>
      <c r="N29" s="46">
        <v>22.8</v>
      </c>
      <c r="O29" s="44">
        <v>1400000</v>
      </c>
      <c r="P29" s="80"/>
    </row>
    <row r="30" spans="2:16" x14ac:dyDescent="0.3">
      <c r="B30" s="32">
        <v>44191</v>
      </c>
      <c r="C30" s="4">
        <f t="shared" si="0"/>
        <v>57240</v>
      </c>
      <c r="D30" s="5">
        <v>57.24</v>
      </c>
      <c r="E30" s="5">
        <v>7.4</v>
      </c>
      <c r="F30" s="5">
        <v>7.84</v>
      </c>
      <c r="G30" s="39">
        <v>150</v>
      </c>
      <c r="H30" s="39">
        <v>16</v>
      </c>
      <c r="I30" s="24">
        <v>268</v>
      </c>
      <c r="J30" s="24">
        <v>22</v>
      </c>
      <c r="K30" s="4" t="s">
        <v>20</v>
      </c>
      <c r="L30" s="44">
        <v>500</v>
      </c>
      <c r="M30" s="45">
        <v>0.5</v>
      </c>
      <c r="N30" s="46">
        <v>21.7</v>
      </c>
      <c r="O30" s="44">
        <v>1200000</v>
      </c>
      <c r="P30" s="80"/>
    </row>
    <row r="31" spans="2:16" ht="26.4" x14ac:dyDescent="0.3">
      <c r="B31" s="32">
        <v>44192</v>
      </c>
      <c r="C31" s="4">
        <f t="shared" si="0"/>
        <v>55860</v>
      </c>
      <c r="D31" s="5">
        <v>55.86</v>
      </c>
      <c r="E31" s="5">
        <v>7.19</v>
      </c>
      <c r="F31" s="5">
        <v>7.8</v>
      </c>
      <c r="G31" s="39">
        <v>140</v>
      </c>
      <c r="H31" s="39">
        <v>17</v>
      </c>
      <c r="I31" s="24">
        <v>254</v>
      </c>
      <c r="J31" s="24">
        <v>24</v>
      </c>
      <c r="K31" s="4" t="s">
        <v>20</v>
      </c>
      <c r="L31" s="22">
        <v>400</v>
      </c>
      <c r="M31" s="110">
        <v>0.6</v>
      </c>
      <c r="N31" s="31">
        <v>22.1</v>
      </c>
      <c r="O31" s="22">
        <v>1400000</v>
      </c>
      <c r="P31" s="80" t="s">
        <v>41</v>
      </c>
    </row>
    <row r="32" spans="2:16" ht="26.4" x14ac:dyDescent="0.3">
      <c r="B32" s="32">
        <v>44193</v>
      </c>
      <c r="C32" s="4">
        <f t="shared" si="0"/>
        <v>59310</v>
      </c>
      <c r="D32" s="33">
        <v>59.31</v>
      </c>
      <c r="E32" s="31">
        <v>7.21</v>
      </c>
      <c r="F32" s="31">
        <v>7.64</v>
      </c>
      <c r="G32" s="6">
        <v>130</v>
      </c>
      <c r="H32" s="6">
        <v>13</v>
      </c>
      <c r="I32" s="13">
        <v>260</v>
      </c>
      <c r="J32" s="6">
        <v>26</v>
      </c>
      <c r="K32" s="4" t="s">
        <v>20</v>
      </c>
      <c r="L32" s="22">
        <v>600</v>
      </c>
      <c r="M32" s="110">
        <v>0.4</v>
      </c>
      <c r="N32" s="31">
        <v>22.3</v>
      </c>
      <c r="O32" s="22">
        <v>1700000</v>
      </c>
      <c r="P32" s="80" t="s">
        <v>41</v>
      </c>
    </row>
    <row r="33" spans="2:16" ht="52.8" x14ac:dyDescent="0.3">
      <c r="B33" s="32">
        <v>44194</v>
      </c>
      <c r="C33" s="4">
        <f t="shared" si="0"/>
        <v>57650</v>
      </c>
      <c r="D33" s="33">
        <v>57.65</v>
      </c>
      <c r="E33" s="31">
        <v>7.24</v>
      </c>
      <c r="F33" s="31">
        <v>7.78</v>
      </c>
      <c r="G33" s="6">
        <v>145</v>
      </c>
      <c r="H33" s="6">
        <v>17</v>
      </c>
      <c r="I33" s="13">
        <v>240</v>
      </c>
      <c r="J33" s="6">
        <v>28</v>
      </c>
      <c r="K33" s="4" t="s">
        <v>20</v>
      </c>
      <c r="L33" s="22">
        <v>700</v>
      </c>
      <c r="M33" s="110">
        <v>0.5</v>
      </c>
      <c r="N33" s="31">
        <v>24.4</v>
      </c>
      <c r="O33" s="22">
        <v>1300000</v>
      </c>
      <c r="P33" s="80" t="s">
        <v>42</v>
      </c>
    </row>
    <row r="34" spans="2:16" ht="26.4" x14ac:dyDescent="0.3">
      <c r="B34" s="32">
        <v>44195</v>
      </c>
      <c r="C34" s="4">
        <f t="shared" si="0"/>
        <v>57910</v>
      </c>
      <c r="D34" s="33">
        <v>57.91</v>
      </c>
      <c r="E34" s="31">
        <v>7.14</v>
      </c>
      <c r="F34" s="31">
        <v>7.64</v>
      </c>
      <c r="G34" s="6">
        <v>135</v>
      </c>
      <c r="H34" s="6">
        <v>16</v>
      </c>
      <c r="I34" s="13">
        <v>208</v>
      </c>
      <c r="J34" s="6">
        <v>26</v>
      </c>
      <c r="K34" s="4" t="s">
        <v>20</v>
      </c>
      <c r="L34" s="22">
        <v>500</v>
      </c>
      <c r="M34" s="110">
        <v>0.4</v>
      </c>
      <c r="N34" s="31">
        <v>20.100000000000001</v>
      </c>
      <c r="O34" s="22">
        <v>1400000</v>
      </c>
      <c r="P34" s="30" t="s">
        <v>43</v>
      </c>
    </row>
    <row r="35" spans="2:16" ht="27" thickBot="1" x14ac:dyDescent="0.35">
      <c r="B35" s="95">
        <v>44196</v>
      </c>
      <c r="C35" s="109">
        <f t="shared" si="0"/>
        <v>60570</v>
      </c>
      <c r="D35" s="96">
        <v>60.57</v>
      </c>
      <c r="E35" s="74">
        <v>7.24</v>
      </c>
      <c r="F35" s="74">
        <v>7.62</v>
      </c>
      <c r="G35" s="97">
        <v>150</v>
      </c>
      <c r="H35" s="97">
        <v>12</v>
      </c>
      <c r="I35" s="98">
        <v>284</v>
      </c>
      <c r="J35" s="97">
        <v>28</v>
      </c>
      <c r="K35" s="109" t="s">
        <v>20</v>
      </c>
      <c r="L35" s="112">
        <v>600</v>
      </c>
      <c r="M35" s="111">
        <v>0.5</v>
      </c>
      <c r="N35" s="74">
        <v>25.5</v>
      </c>
      <c r="O35" s="112">
        <v>1400000</v>
      </c>
      <c r="P35" s="75" t="s">
        <v>43</v>
      </c>
    </row>
    <row r="36" spans="2:16" ht="15" thickBot="1" x14ac:dyDescent="0.35">
      <c r="B36" s="99" t="s">
        <v>21</v>
      </c>
      <c r="C36" s="100">
        <f t="shared" ref="C36:O36" si="1">AVERAGE(C5:C35)</f>
        <v>52878.387096774197</v>
      </c>
      <c r="D36" s="100">
        <f t="shared" si="1"/>
        <v>52.878387096774183</v>
      </c>
      <c r="E36" s="100">
        <f t="shared" si="1"/>
        <v>7.2512903225806449</v>
      </c>
      <c r="F36" s="100">
        <f t="shared" si="1"/>
        <v>7.6916129032258072</v>
      </c>
      <c r="G36" s="100">
        <f t="shared" si="1"/>
        <v>140.45161290322579</v>
      </c>
      <c r="H36" s="100">
        <f t="shared" si="1"/>
        <v>14.612903225806452</v>
      </c>
      <c r="I36" s="100">
        <f t="shared" si="1"/>
        <v>255.87096774193549</v>
      </c>
      <c r="J36" s="100">
        <f t="shared" si="1"/>
        <v>23.29032258064516</v>
      </c>
      <c r="K36" s="100"/>
      <c r="L36" s="100">
        <f t="shared" si="1"/>
        <v>551.61290322580646</v>
      </c>
      <c r="M36" s="100">
        <f t="shared" si="1"/>
        <v>0.47096774193548396</v>
      </c>
      <c r="N36" s="100">
        <f t="shared" si="1"/>
        <v>23.208387096774196</v>
      </c>
      <c r="O36" s="101">
        <f t="shared" si="1"/>
        <v>1416129.0322580645</v>
      </c>
      <c r="P36" s="7"/>
    </row>
    <row r="37" spans="2:16" ht="15" thickBot="1" x14ac:dyDescent="0.35">
      <c r="B37" s="118" t="s">
        <v>46</v>
      </c>
      <c r="C37" s="119">
        <f>SUM(C5:C35)</f>
        <v>1639230</v>
      </c>
      <c r="D37" s="120">
        <f t="shared" ref="D37:O37" si="2">SUM(D5:D35)</f>
        <v>1639.2299999999998</v>
      </c>
      <c r="E37" s="120">
        <f t="shared" si="2"/>
        <v>224.79</v>
      </c>
      <c r="F37" s="120">
        <f t="shared" si="2"/>
        <v>238.44000000000003</v>
      </c>
      <c r="G37" s="120">
        <f t="shared" si="2"/>
        <v>4354</v>
      </c>
      <c r="H37" s="120">
        <f t="shared" si="2"/>
        <v>453</v>
      </c>
      <c r="I37" s="120">
        <f t="shared" si="2"/>
        <v>7932</v>
      </c>
      <c r="J37" s="120">
        <f t="shared" si="2"/>
        <v>722</v>
      </c>
      <c r="K37" s="120" t="s">
        <v>20</v>
      </c>
      <c r="L37" s="120">
        <f t="shared" si="2"/>
        <v>17100</v>
      </c>
      <c r="M37" s="120">
        <f t="shared" si="2"/>
        <v>14.600000000000003</v>
      </c>
      <c r="N37" s="120">
        <f t="shared" si="2"/>
        <v>719.46</v>
      </c>
      <c r="O37" s="120">
        <f t="shared" si="2"/>
        <v>43900000</v>
      </c>
      <c r="P37" s="121"/>
    </row>
    <row r="38" spans="2:16" ht="19.5" customHeight="1" x14ac:dyDescent="0.3"/>
    <row r="39" spans="2:16" ht="59.4" customHeight="1" x14ac:dyDescent="0.3">
      <c r="B39" s="116" t="s">
        <v>44</v>
      </c>
      <c r="C39" s="124" t="s">
        <v>45</v>
      </c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</row>
    <row r="40" spans="2:16" ht="19.5" customHeight="1" x14ac:dyDescent="0.3">
      <c r="P40" s="115"/>
    </row>
    <row r="41" spans="2:16" ht="19.5" customHeight="1" x14ac:dyDescent="0.3">
      <c r="B41" t="s">
        <v>47</v>
      </c>
      <c r="C41"/>
      <c r="D41" s="122">
        <f>MAX(D4:D34)</f>
        <v>63.25</v>
      </c>
      <c r="E41" s="122">
        <f t="shared" ref="E41:O41" si="3">MAX(E4:E34)</f>
        <v>7.4</v>
      </c>
      <c r="F41" s="122">
        <f t="shared" si="3"/>
        <v>7.89</v>
      </c>
      <c r="G41" s="122">
        <f t="shared" si="3"/>
        <v>165</v>
      </c>
      <c r="H41" s="122">
        <f t="shared" si="3"/>
        <v>17</v>
      </c>
      <c r="I41" s="122">
        <f t="shared" si="3"/>
        <v>300</v>
      </c>
      <c r="J41" s="122">
        <f t="shared" si="3"/>
        <v>28</v>
      </c>
      <c r="K41" s="122">
        <f t="shared" si="3"/>
        <v>0</v>
      </c>
      <c r="L41" s="122">
        <f t="shared" si="3"/>
        <v>700</v>
      </c>
      <c r="M41" s="122">
        <f t="shared" si="3"/>
        <v>0.6</v>
      </c>
      <c r="N41" s="122">
        <f t="shared" si="3"/>
        <v>31.3</v>
      </c>
      <c r="O41" s="122">
        <f t="shared" si="3"/>
        <v>1700000</v>
      </c>
    </row>
    <row r="42" spans="2:16" ht="19.5" customHeight="1" x14ac:dyDescent="0.3">
      <c r="B42" t="s">
        <v>48</v>
      </c>
      <c r="C42"/>
      <c r="D42" s="122">
        <f>MIN(D4:D34)</f>
        <v>16.97</v>
      </c>
      <c r="E42" s="122">
        <f t="shared" ref="E42:O42" si="4">MIN(E4:E34)</f>
        <v>7.14</v>
      </c>
      <c r="F42" s="122">
        <f t="shared" si="4"/>
        <v>7.42</v>
      </c>
      <c r="G42" s="122">
        <f t="shared" si="4"/>
        <v>130</v>
      </c>
      <c r="H42" s="122">
        <f t="shared" si="4"/>
        <v>11</v>
      </c>
      <c r="I42" s="122">
        <f t="shared" si="4"/>
        <v>208</v>
      </c>
      <c r="J42" s="122">
        <f t="shared" si="4"/>
        <v>18</v>
      </c>
      <c r="K42" s="122">
        <f t="shared" si="4"/>
        <v>0</v>
      </c>
      <c r="L42" s="122">
        <f t="shared" si="4"/>
        <v>400</v>
      </c>
      <c r="M42" s="122">
        <f t="shared" si="4"/>
        <v>0.3</v>
      </c>
      <c r="N42" s="122">
        <f t="shared" si="4"/>
        <v>20.100000000000001</v>
      </c>
      <c r="O42" s="122">
        <f t="shared" si="4"/>
        <v>1200000</v>
      </c>
    </row>
    <row r="43" spans="2:16" ht="19.5" customHeight="1" x14ac:dyDescent="0.3"/>
    <row r="44" spans="2:16" ht="19.5" customHeight="1" x14ac:dyDescent="0.3"/>
    <row r="45" spans="2:16" ht="19.5" customHeight="1" x14ac:dyDescent="0.3"/>
    <row r="46" spans="2:16" ht="19.5" customHeight="1" x14ac:dyDescent="0.3"/>
    <row r="47" spans="2:16" ht="19.5" customHeight="1" x14ac:dyDescent="0.3"/>
    <row r="48" spans="2:16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</sheetData>
  <mergeCells count="10">
    <mergeCell ref="C39:O39"/>
    <mergeCell ref="B2:P2"/>
    <mergeCell ref="B3:B4"/>
    <mergeCell ref="C3:D3"/>
    <mergeCell ref="E3:F3"/>
    <mergeCell ref="G3:H3"/>
    <mergeCell ref="I3:J3"/>
    <mergeCell ref="K3:L3"/>
    <mergeCell ref="P3:P4"/>
    <mergeCell ref="N3:O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4"/>
  <sheetViews>
    <sheetView topLeftCell="A13" zoomScale="85" workbookViewId="0">
      <selection activeCell="Q13" sqref="Q1:Q1048576"/>
    </sheetView>
  </sheetViews>
  <sheetFormatPr defaultColWidth="9.109375" defaultRowHeight="14.4" x14ac:dyDescent="0.3"/>
  <cols>
    <col min="1" max="1" width="2.44140625" style="1" customWidth="1"/>
    <col min="2" max="2" width="15.6640625" style="1" customWidth="1"/>
    <col min="3" max="5" width="10.6640625" style="1" customWidth="1"/>
    <col min="6" max="6" width="10.44140625" style="1" customWidth="1"/>
    <col min="7" max="7" width="10.6640625" style="1" customWidth="1"/>
    <col min="8" max="8" width="10.109375" style="1" customWidth="1"/>
    <col min="9" max="13" width="10.6640625" style="1" customWidth="1"/>
    <col min="14" max="14" width="13.88671875" style="1" customWidth="1"/>
    <col min="15" max="15" width="10.6640625" style="1" customWidth="1"/>
    <col min="16" max="16" width="36.109375" style="1" customWidth="1"/>
    <col min="17" max="16384" width="9.109375" style="1"/>
  </cols>
  <sheetData>
    <row r="1" spans="1:44" ht="15" thickBot="1" x14ac:dyDescent="0.35"/>
    <row r="2" spans="1:44" ht="69.75" customHeight="1" thickBot="1" x14ac:dyDescent="0.35">
      <c r="A2" s="2"/>
      <c r="B2" s="135" t="s">
        <v>22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7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89.25" customHeight="1" x14ac:dyDescent="0.3">
      <c r="A3" s="2"/>
      <c r="B3" s="138" t="s">
        <v>1</v>
      </c>
      <c r="C3" s="140" t="s">
        <v>38</v>
      </c>
      <c r="D3" s="141"/>
      <c r="E3" s="142" t="s">
        <v>3</v>
      </c>
      <c r="F3" s="142"/>
      <c r="G3" s="143" t="s">
        <v>4</v>
      </c>
      <c r="H3" s="144"/>
      <c r="I3" s="145" t="s">
        <v>5</v>
      </c>
      <c r="J3" s="144"/>
      <c r="K3" s="146" t="s">
        <v>6</v>
      </c>
      <c r="L3" s="144"/>
      <c r="M3" s="59" t="s">
        <v>7</v>
      </c>
      <c r="N3" s="146" t="s">
        <v>29</v>
      </c>
      <c r="O3" s="146"/>
      <c r="P3" s="147" t="s">
        <v>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81" customHeight="1" thickBot="1" x14ac:dyDescent="0.35">
      <c r="A4" s="3"/>
      <c r="B4" s="139"/>
      <c r="C4" s="62" t="s">
        <v>9</v>
      </c>
      <c r="D4" s="62" t="s">
        <v>10</v>
      </c>
      <c r="E4" s="16" t="s">
        <v>11</v>
      </c>
      <c r="F4" s="16" t="s">
        <v>12</v>
      </c>
      <c r="G4" s="17" t="s">
        <v>13</v>
      </c>
      <c r="H4" s="17" t="s">
        <v>23</v>
      </c>
      <c r="I4" s="18" t="s">
        <v>15</v>
      </c>
      <c r="J4" s="18" t="s">
        <v>24</v>
      </c>
      <c r="K4" s="19" t="s">
        <v>17</v>
      </c>
      <c r="L4" s="19" t="s">
        <v>18</v>
      </c>
      <c r="M4" s="19" t="s">
        <v>19</v>
      </c>
      <c r="N4" s="19" t="s">
        <v>30</v>
      </c>
      <c r="O4" s="19" t="s">
        <v>31</v>
      </c>
      <c r="P4" s="148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x14ac:dyDescent="0.3">
      <c r="B5" s="60">
        <v>44166</v>
      </c>
      <c r="C5" s="14">
        <f>D5*1000</f>
        <v>31460</v>
      </c>
      <c r="D5" s="73">
        <v>31.46</v>
      </c>
      <c r="E5" s="61">
        <v>7.38</v>
      </c>
      <c r="F5" s="61">
        <v>7.44</v>
      </c>
      <c r="G5" s="84">
        <v>153</v>
      </c>
      <c r="H5" s="84">
        <v>22</v>
      </c>
      <c r="I5" s="61">
        <v>309</v>
      </c>
      <c r="J5" s="61">
        <v>25</v>
      </c>
      <c r="K5" s="14" t="s">
        <v>20</v>
      </c>
      <c r="L5" s="84">
        <v>400</v>
      </c>
      <c r="M5" s="61">
        <v>0.4</v>
      </c>
      <c r="N5" s="61">
        <v>20.5</v>
      </c>
      <c r="O5" s="84">
        <v>1300000</v>
      </c>
      <c r="P5" s="149" t="s">
        <v>49</v>
      </c>
    </row>
    <row r="6" spans="1:44" x14ac:dyDescent="0.3">
      <c r="B6" s="60">
        <v>44167</v>
      </c>
      <c r="C6" s="4">
        <f t="shared" ref="C6:C35" si="0">D6*1000</f>
        <v>33010</v>
      </c>
      <c r="D6" s="73">
        <v>33.01</v>
      </c>
      <c r="E6" s="33">
        <v>7.35</v>
      </c>
      <c r="F6" s="33">
        <v>7.42</v>
      </c>
      <c r="G6" s="21">
        <v>156</v>
      </c>
      <c r="H6" s="21">
        <v>23</v>
      </c>
      <c r="I6" s="33">
        <v>316</v>
      </c>
      <c r="J6" s="33">
        <v>22</v>
      </c>
      <c r="K6" s="4" t="s">
        <v>20</v>
      </c>
      <c r="L6" s="92">
        <v>500</v>
      </c>
      <c r="M6" s="33">
        <v>0.3</v>
      </c>
      <c r="N6" s="48">
        <v>23.1</v>
      </c>
      <c r="O6" s="92">
        <v>1700000</v>
      </c>
      <c r="P6" s="150"/>
    </row>
    <row r="7" spans="1:44" x14ac:dyDescent="0.3">
      <c r="B7" s="60">
        <v>44168</v>
      </c>
      <c r="C7" s="4">
        <f t="shared" si="0"/>
        <v>33510</v>
      </c>
      <c r="D7" s="73">
        <v>33.51</v>
      </c>
      <c r="E7" s="33">
        <v>7.31</v>
      </c>
      <c r="F7" s="33">
        <v>7.41</v>
      </c>
      <c r="G7" s="21">
        <v>153</v>
      </c>
      <c r="H7" s="21">
        <v>20</v>
      </c>
      <c r="I7" s="33">
        <v>299</v>
      </c>
      <c r="J7" s="33">
        <v>20</v>
      </c>
      <c r="K7" s="4" t="s">
        <v>20</v>
      </c>
      <c r="L7" s="92">
        <v>700</v>
      </c>
      <c r="M7" s="33">
        <v>0.4</v>
      </c>
      <c r="N7" s="48">
        <v>20</v>
      </c>
      <c r="O7" s="92">
        <v>1400000</v>
      </c>
      <c r="P7" s="150"/>
    </row>
    <row r="8" spans="1:44" x14ac:dyDescent="0.3">
      <c r="B8" s="60">
        <v>44169</v>
      </c>
      <c r="C8" s="4">
        <f t="shared" si="0"/>
        <v>31500</v>
      </c>
      <c r="D8" s="73">
        <v>31.5</v>
      </c>
      <c r="E8" s="33">
        <v>7.29</v>
      </c>
      <c r="F8" s="33">
        <v>7.38</v>
      </c>
      <c r="G8" s="21">
        <v>156</v>
      </c>
      <c r="H8" s="21">
        <v>22</v>
      </c>
      <c r="I8" s="33">
        <v>304</v>
      </c>
      <c r="J8" s="33">
        <v>23</v>
      </c>
      <c r="K8" s="4" t="s">
        <v>20</v>
      </c>
      <c r="L8" s="92">
        <v>400</v>
      </c>
      <c r="M8" s="33">
        <v>0.5</v>
      </c>
      <c r="N8" s="48">
        <v>21.9</v>
      </c>
      <c r="O8" s="92">
        <v>1700000</v>
      </c>
      <c r="P8" s="150"/>
    </row>
    <row r="9" spans="1:44" x14ac:dyDescent="0.3">
      <c r="B9" s="60">
        <v>44170</v>
      </c>
      <c r="C9" s="42">
        <f t="shared" si="0"/>
        <v>28830</v>
      </c>
      <c r="D9" s="73">
        <v>28.83</v>
      </c>
      <c r="E9" s="33">
        <v>7.28</v>
      </c>
      <c r="F9" s="33">
        <v>7.59</v>
      </c>
      <c r="G9" s="21">
        <v>159</v>
      </c>
      <c r="H9" s="21">
        <v>25</v>
      </c>
      <c r="I9" s="33">
        <v>318</v>
      </c>
      <c r="J9" s="33">
        <v>21</v>
      </c>
      <c r="K9" s="42" t="s">
        <v>20</v>
      </c>
      <c r="L9" s="21">
        <v>500</v>
      </c>
      <c r="M9" s="33">
        <v>0.4</v>
      </c>
      <c r="N9" s="33">
        <v>23.8</v>
      </c>
      <c r="O9" s="21">
        <v>1300000</v>
      </c>
      <c r="P9" s="150"/>
    </row>
    <row r="10" spans="1:44" x14ac:dyDescent="0.3">
      <c r="B10" s="60">
        <v>44171</v>
      </c>
      <c r="C10" s="42">
        <f t="shared" si="0"/>
        <v>33510</v>
      </c>
      <c r="D10" s="77">
        <v>33.51</v>
      </c>
      <c r="E10" s="33">
        <v>7.31</v>
      </c>
      <c r="F10" s="33">
        <v>7.43</v>
      </c>
      <c r="G10" s="21">
        <v>150</v>
      </c>
      <c r="H10" s="21">
        <v>23</v>
      </c>
      <c r="I10" s="33">
        <v>310</v>
      </c>
      <c r="J10" s="33">
        <v>20</v>
      </c>
      <c r="K10" s="42" t="s">
        <v>20</v>
      </c>
      <c r="L10" s="21">
        <v>400</v>
      </c>
      <c r="M10" s="33">
        <v>0.3</v>
      </c>
      <c r="N10" s="33">
        <v>20.100000000000001</v>
      </c>
      <c r="O10" s="21">
        <v>1400000</v>
      </c>
      <c r="P10" s="150"/>
    </row>
    <row r="11" spans="1:44" x14ac:dyDescent="0.3">
      <c r="B11" s="60">
        <v>44172</v>
      </c>
      <c r="C11" s="42">
        <f t="shared" si="0"/>
        <v>32710</v>
      </c>
      <c r="D11" s="77">
        <v>32.71</v>
      </c>
      <c r="E11" s="33">
        <v>7.35</v>
      </c>
      <c r="F11" s="33">
        <v>7.4</v>
      </c>
      <c r="G11" s="21">
        <v>153</v>
      </c>
      <c r="H11" s="21">
        <v>20</v>
      </c>
      <c r="I11" s="33">
        <v>321</v>
      </c>
      <c r="J11" s="33">
        <v>18</v>
      </c>
      <c r="K11" s="42" t="s">
        <v>20</v>
      </c>
      <c r="L11" s="21">
        <v>700</v>
      </c>
      <c r="M11" s="33">
        <v>0.5</v>
      </c>
      <c r="N11" s="33">
        <v>21.3</v>
      </c>
      <c r="O11" s="21">
        <v>1700000</v>
      </c>
      <c r="P11" s="150"/>
    </row>
    <row r="12" spans="1:44" x14ac:dyDescent="0.3">
      <c r="B12" s="60">
        <v>44173</v>
      </c>
      <c r="C12" s="42">
        <f t="shared" si="0"/>
        <v>27320</v>
      </c>
      <c r="D12" s="78">
        <v>27.32</v>
      </c>
      <c r="E12" s="33">
        <v>7.33</v>
      </c>
      <c r="F12" s="33">
        <v>7.42</v>
      </c>
      <c r="G12" s="39">
        <v>156</v>
      </c>
      <c r="H12" s="39">
        <v>18</v>
      </c>
      <c r="I12" s="33">
        <v>299</v>
      </c>
      <c r="J12" s="33">
        <v>20</v>
      </c>
      <c r="K12" s="42" t="s">
        <v>20</v>
      </c>
      <c r="L12" s="21">
        <v>500</v>
      </c>
      <c r="M12" s="33">
        <v>0.4</v>
      </c>
      <c r="N12" s="33">
        <v>24.2</v>
      </c>
      <c r="O12" s="21">
        <v>1300000</v>
      </c>
      <c r="P12" s="150"/>
    </row>
    <row r="13" spans="1:44" x14ac:dyDescent="0.3">
      <c r="B13" s="60">
        <v>44174</v>
      </c>
      <c r="C13" s="4">
        <f t="shared" si="0"/>
        <v>30880</v>
      </c>
      <c r="D13" s="73">
        <v>30.88</v>
      </c>
      <c r="E13" s="33">
        <v>7.29</v>
      </c>
      <c r="F13" s="33">
        <v>7.5</v>
      </c>
      <c r="G13" s="39">
        <v>153</v>
      </c>
      <c r="H13" s="39">
        <v>21</v>
      </c>
      <c r="I13" s="33">
        <v>306</v>
      </c>
      <c r="J13" s="33">
        <v>23</v>
      </c>
      <c r="K13" s="42" t="s">
        <v>20</v>
      </c>
      <c r="L13" s="21">
        <v>400</v>
      </c>
      <c r="M13" s="33">
        <v>0.3</v>
      </c>
      <c r="N13" s="33">
        <v>23.8</v>
      </c>
      <c r="O13" s="21">
        <v>1400000</v>
      </c>
      <c r="P13" s="150"/>
    </row>
    <row r="14" spans="1:44" x14ac:dyDescent="0.3">
      <c r="B14" s="60">
        <v>44175</v>
      </c>
      <c r="C14" s="4">
        <f t="shared" si="0"/>
        <v>31100</v>
      </c>
      <c r="D14" s="78">
        <v>31.1</v>
      </c>
      <c r="E14" s="33">
        <v>7.31</v>
      </c>
      <c r="F14" s="33">
        <v>7.41</v>
      </c>
      <c r="G14" s="39">
        <v>160</v>
      </c>
      <c r="H14" s="39">
        <v>23</v>
      </c>
      <c r="I14" s="33">
        <v>313</v>
      </c>
      <c r="J14" s="33">
        <v>25</v>
      </c>
      <c r="K14" s="42" t="s">
        <v>20</v>
      </c>
      <c r="L14" s="21">
        <v>500</v>
      </c>
      <c r="M14" s="33">
        <v>0.4</v>
      </c>
      <c r="N14" s="33">
        <v>20.5</v>
      </c>
      <c r="O14" s="21">
        <v>1300000</v>
      </c>
      <c r="P14" s="150"/>
    </row>
    <row r="15" spans="1:44" x14ac:dyDescent="0.3">
      <c r="B15" s="60">
        <v>44176</v>
      </c>
      <c r="C15" s="4">
        <f t="shared" si="0"/>
        <v>27950</v>
      </c>
      <c r="D15" s="73">
        <v>27.95</v>
      </c>
      <c r="E15" s="33">
        <v>7.35</v>
      </c>
      <c r="F15" s="33">
        <v>7.51</v>
      </c>
      <c r="G15" s="39">
        <v>157</v>
      </c>
      <c r="H15" s="39">
        <v>20</v>
      </c>
      <c r="I15" s="33">
        <v>320</v>
      </c>
      <c r="J15" s="33">
        <v>23</v>
      </c>
      <c r="K15" s="42" t="s">
        <v>20</v>
      </c>
      <c r="L15" s="39">
        <v>700</v>
      </c>
      <c r="M15" s="5">
        <v>0.5</v>
      </c>
      <c r="N15" s="5">
        <v>23.2</v>
      </c>
      <c r="O15" s="39">
        <v>1700000</v>
      </c>
      <c r="P15" s="150"/>
    </row>
    <row r="16" spans="1:44" x14ac:dyDescent="0.3">
      <c r="B16" s="60">
        <v>44177</v>
      </c>
      <c r="C16" s="4">
        <f t="shared" si="0"/>
        <v>25660</v>
      </c>
      <c r="D16" s="73">
        <v>25.66</v>
      </c>
      <c r="E16" s="33">
        <v>7.28</v>
      </c>
      <c r="F16" s="33">
        <v>7.45</v>
      </c>
      <c r="G16" s="39">
        <v>153</v>
      </c>
      <c r="H16" s="39">
        <v>22</v>
      </c>
      <c r="I16" s="33">
        <v>315</v>
      </c>
      <c r="J16" s="33">
        <v>21</v>
      </c>
      <c r="K16" s="42" t="s">
        <v>20</v>
      </c>
      <c r="L16" s="39">
        <v>600</v>
      </c>
      <c r="M16" s="5">
        <v>0.3</v>
      </c>
      <c r="N16" s="5">
        <v>25.5</v>
      </c>
      <c r="O16" s="39">
        <v>1100000</v>
      </c>
      <c r="P16" s="150"/>
    </row>
    <row r="17" spans="2:16" x14ac:dyDescent="0.3">
      <c r="B17" s="60">
        <v>44178</v>
      </c>
      <c r="C17" s="4">
        <f t="shared" si="0"/>
        <v>29050</v>
      </c>
      <c r="D17" s="76">
        <v>29.05</v>
      </c>
      <c r="E17" s="5">
        <v>7.32</v>
      </c>
      <c r="F17" s="5">
        <v>7.48</v>
      </c>
      <c r="G17" s="39">
        <v>150</v>
      </c>
      <c r="H17" s="39">
        <v>18</v>
      </c>
      <c r="I17" s="5">
        <v>312</v>
      </c>
      <c r="J17" s="5">
        <v>19</v>
      </c>
      <c r="K17" s="42" t="s">
        <v>20</v>
      </c>
      <c r="L17" s="39">
        <v>400</v>
      </c>
      <c r="M17" s="5">
        <v>0.4</v>
      </c>
      <c r="N17" s="5">
        <v>21.9</v>
      </c>
      <c r="O17" s="39">
        <v>1400000</v>
      </c>
      <c r="P17" s="150"/>
    </row>
    <row r="18" spans="2:16" x14ac:dyDescent="0.3">
      <c r="B18" s="60">
        <v>44179</v>
      </c>
      <c r="C18" s="4">
        <f t="shared" si="0"/>
        <v>29660</v>
      </c>
      <c r="D18" s="31">
        <v>29.66</v>
      </c>
      <c r="E18" s="5">
        <v>7.18</v>
      </c>
      <c r="F18" s="5">
        <v>7.43</v>
      </c>
      <c r="G18" s="39">
        <v>156</v>
      </c>
      <c r="H18" s="39">
        <v>20</v>
      </c>
      <c r="I18" s="5">
        <v>305</v>
      </c>
      <c r="J18" s="5">
        <v>22</v>
      </c>
      <c r="K18" s="42" t="s">
        <v>20</v>
      </c>
      <c r="L18" s="39">
        <v>500</v>
      </c>
      <c r="M18" s="5">
        <v>0.5</v>
      </c>
      <c r="N18" s="5">
        <v>22.7</v>
      </c>
      <c r="O18" s="39">
        <v>1300000</v>
      </c>
      <c r="P18" s="150"/>
    </row>
    <row r="19" spans="2:16" x14ac:dyDescent="0.3">
      <c r="B19" s="60">
        <v>44180</v>
      </c>
      <c r="C19" s="4">
        <f t="shared" si="0"/>
        <v>35190</v>
      </c>
      <c r="D19" s="31">
        <v>35.19</v>
      </c>
      <c r="E19" s="5">
        <v>7.2</v>
      </c>
      <c r="F19" s="5">
        <v>7.45</v>
      </c>
      <c r="G19" s="39">
        <v>159</v>
      </c>
      <c r="H19" s="39">
        <v>22</v>
      </c>
      <c r="I19" s="5">
        <v>310</v>
      </c>
      <c r="J19" s="5">
        <v>20</v>
      </c>
      <c r="K19" s="42" t="s">
        <v>20</v>
      </c>
      <c r="L19" s="22">
        <v>600</v>
      </c>
      <c r="M19" s="31">
        <v>0.4</v>
      </c>
      <c r="N19" s="31">
        <v>21.4</v>
      </c>
      <c r="O19" s="39">
        <v>1700000</v>
      </c>
      <c r="P19" s="150"/>
    </row>
    <row r="20" spans="2:16" x14ac:dyDescent="0.3">
      <c r="B20" s="60">
        <v>44181</v>
      </c>
      <c r="C20" s="4">
        <f t="shared" si="0"/>
        <v>36540</v>
      </c>
      <c r="D20" s="31">
        <v>36.54</v>
      </c>
      <c r="E20" s="5">
        <v>7.19</v>
      </c>
      <c r="F20" s="5">
        <v>7.42</v>
      </c>
      <c r="G20" s="39">
        <v>153</v>
      </c>
      <c r="H20" s="39">
        <v>19</v>
      </c>
      <c r="I20" s="5">
        <v>314</v>
      </c>
      <c r="J20" s="5">
        <v>17</v>
      </c>
      <c r="K20" s="42" t="s">
        <v>20</v>
      </c>
      <c r="L20" s="22">
        <v>700</v>
      </c>
      <c r="M20" s="31">
        <v>0.3</v>
      </c>
      <c r="N20" s="31">
        <v>23</v>
      </c>
      <c r="O20" s="22">
        <v>1400000</v>
      </c>
      <c r="P20" s="150"/>
    </row>
    <row r="21" spans="2:16" x14ac:dyDescent="0.3">
      <c r="B21" s="60">
        <v>44182</v>
      </c>
      <c r="C21" s="4">
        <f t="shared" si="0"/>
        <v>35580</v>
      </c>
      <c r="D21" s="31">
        <v>35.58</v>
      </c>
      <c r="E21" s="5">
        <v>7.22</v>
      </c>
      <c r="F21" s="5">
        <v>7.45</v>
      </c>
      <c r="G21" s="39">
        <v>156</v>
      </c>
      <c r="H21" s="39">
        <v>21</v>
      </c>
      <c r="I21" s="5">
        <v>318</v>
      </c>
      <c r="J21" s="5">
        <v>20</v>
      </c>
      <c r="K21" s="42" t="s">
        <v>20</v>
      </c>
      <c r="L21" s="22">
        <v>500</v>
      </c>
      <c r="M21" s="31">
        <v>0.4</v>
      </c>
      <c r="N21" s="31">
        <v>20.3</v>
      </c>
      <c r="O21" s="22">
        <v>1100000</v>
      </c>
      <c r="P21" s="150"/>
    </row>
    <row r="22" spans="2:16" x14ac:dyDescent="0.3">
      <c r="B22" s="60">
        <v>44183</v>
      </c>
      <c r="C22" s="4">
        <f t="shared" si="0"/>
        <v>33370</v>
      </c>
      <c r="D22" s="31">
        <v>33.369999999999997</v>
      </c>
      <c r="E22" s="5">
        <v>7.26</v>
      </c>
      <c r="F22" s="5">
        <v>7.38</v>
      </c>
      <c r="G22" s="39">
        <v>160</v>
      </c>
      <c r="H22" s="39">
        <v>18</v>
      </c>
      <c r="I22" s="5">
        <v>306</v>
      </c>
      <c r="J22" s="5">
        <v>18</v>
      </c>
      <c r="K22" s="42" t="s">
        <v>20</v>
      </c>
      <c r="L22" s="22">
        <v>600</v>
      </c>
      <c r="M22" s="31">
        <v>0.5</v>
      </c>
      <c r="N22" s="31">
        <v>23.13</v>
      </c>
      <c r="O22" s="22">
        <v>1400000</v>
      </c>
      <c r="P22" s="150"/>
    </row>
    <row r="23" spans="2:16" x14ac:dyDescent="0.3">
      <c r="B23" s="60">
        <v>44184</v>
      </c>
      <c r="C23" s="4">
        <f t="shared" si="0"/>
        <v>31970</v>
      </c>
      <c r="D23" s="31">
        <v>31.97</v>
      </c>
      <c r="E23" s="5">
        <v>7.28</v>
      </c>
      <c r="F23" s="5">
        <v>7.41</v>
      </c>
      <c r="G23" s="39">
        <v>153</v>
      </c>
      <c r="H23" s="39">
        <v>20</v>
      </c>
      <c r="I23" s="5">
        <v>302</v>
      </c>
      <c r="J23" s="5">
        <v>21</v>
      </c>
      <c r="K23" s="42" t="s">
        <v>20</v>
      </c>
      <c r="L23" s="22">
        <v>400</v>
      </c>
      <c r="M23" s="31">
        <v>0.4</v>
      </c>
      <c r="N23" s="31">
        <v>20.5</v>
      </c>
      <c r="O23" s="22">
        <v>1300000</v>
      </c>
      <c r="P23" s="150"/>
    </row>
    <row r="24" spans="2:16" x14ac:dyDescent="0.3">
      <c r="B24" s="60">
        <v>44185</v>
      </c>
      <c r="C24" s="4">
        <f t="shared" si="0"/>
        <v>31780</v>
      </c>
      <c r="D24" s="31">
        <v>31.78</v>
      </c>
      <c r="E24" s="5">
        <v>7.19</v>
      </c>
      <c r="F24" s="5">
        <v>7.37</v>
      </c>
      <c r="G24" s="39">
        <v>157</v>
      </c>
      <c r="H24" s="39">
        <v>22</v>
      </c>
      <c r="I24" s="5">
        <v>299</v>
      </c>
      <c r="J24" s="5">
        <v>23</v>
      </c>
      <c r="K24" s="42" t="s">
        <v>20</v>
      </c>
      <c r="L24" s="22">
        <v>700</v>
      </c>
      <c r="M24" s="31">
        <v>0.3</v>
      </c>
      <c r="N24" s="31">
        <v>24.9</v>
      </c>
      <c r="O24" s="22">
        <v>1700000</v>
      </c>
      <c r="P24" s="150"/>
    </row>
    <row r="25" spans="2:16" x14ac:dyDescent="0.3">
      <c r="B25" s="60">
        <v>44186</v>
      </c>
      <c r="C25" s="4">
        <f t="shared" si="0"/>
        <v>30420</v>
      </c>
      <c r="D25" s="31">
        <v>30.42</v>
      </c>
      <c r="E25" s="5">
        <v>7.25</v>
      </c>
      <c r="F25" s="5">
        <v>7.51</v>
      </c>
      <c r="G25" s="39">
        <v>159</v>
      </c>
      <c r="H25" s="39">
        <v>17</v>
      </c>
      <c r="I25" s="5">
        <v>314</v>
      </c>
      <c r="J25" s="5">
        <v>21</v>
      </c>
      <c r="K25" s="42" t="s">
        <v>20</v>
      </c>
      <c r="L25" s="22">
        <v>600</v>
      </c>
      <c r="M25" s="31">
        <v>0.4</v>
      </c>
      <c r="N25" s="31">
        <v>24.2</v>
      </c>
      <c r="O25" s="22">
        <v>1100000</v>
      </c>
      <c r="P25" s="150"/>
    </row>
    <row r="26" spans="2:16" x14ac:dyDescent="0.3">
      <c r="B26" s="60">
        <v>44187</v>
      </c>
      <c r="C26" s="4">
        <f t="shared" si="0"/>
        <v>32330</v>
      </c>
      <c r="D26" s="31">
        <v>32.33</v>
      </c>
      <c r="E26" s="5">
        <v>7.18</v>
      </c>
      <c r="F26" s="5">
        <v>7.35</v>
      </c>
      <c r="G26" s="39">
        <v>163</v>
      </c>
      <c r="H26" s="39">
        <v>18</v>
      </c>
      <c r="I26" s="5">
        <v>308</v>
      </c>
      <c r="J26" s="5">
        <v>18</v>
      </c>
      <c r="K26" s="42" t="s">
        <v>20</v>
      </c>
      <c r="L26" s="22">
        <v>400</v>
      </c>
      <c r="M26" s="31">
        <v>0.3</v>
      </c>
      <c r="N26" s="31">
        <v>21.7</v>
      </c>
      <c r="O26" s="22">
        <v>1400000</v>
      </c>
      <c r="P26" s="150"/>
    </row>
    <row r="27" spans="2:16" x14ac:dyDescent="0.3">
      <c r="B27" s="60">
        <v>44188</v>
      </c>
      <c r="C27" s="4">
        <f t="shared" si="0"/>
        <v>34530</v>
      </c>
      <c r="D27" s="31">
        <v>34.53</v>
      </c>
      <c r="E27" s="5">
        <v>7.29</v>
      </c>
      <c r="F27" s="5">
        <v>7.41</v>
      </c>
      <c r="G27" s="21">
        <v>156</v>
      </c>
      <c r="H27" s="21">
        <v>20</v>
      </c>
      <c r="I27" s="5">
        <v>320</v>
      </c>
      <c r="J27" s="5">
        <v>20</v>
      </c>
      <c r="K27" s="42" t="s">
        <v>20</v>
      </c>
      <c r="L27" s="22">
        <v>600</v>
      </c>
      <c r="M27" s="31">
        <v>0.4</v>
      </c>
      <c r="N27" s="31">
        <v>26.9</v>
      </c>
      <c r="O27" s="22">
        <v>1300000</v>
      </c>
      <c r="P27" s="150"/>
    </row>
    <row r="28" spans="2:16" x14ac:dyDescent="0.3">
      <c r="B28" s="60">
        <v>44189</v>
      </c>
      <c r="C28" s="4">
        <f t="shared" si="0"/>
        <v>33810</v>
      </c>
      <c r="D28" s="31">
        <v>33.81</v>
      </c>
      <c r="E28" s="5">
        <v>7.17</v>
      </c>
      <c r="F28" s="5">
        <v>7.32</v>
      </c>
      <c r="G28" s="21">
        <v>153</v>
      </c>
      <c r="H28" s="21">
        <v>22</v>
      </c>
      <c r="I28" s="5">
        <v>312</v>
      </c>
      <c r="J28" s="5">
        <v>21</v>
      </c>
      <c r="K28" s="42" t="s">
        <v>20</v>
      </c>
      <c r="L28" s="22">
        <v>500</v>
      </c>
      <c r="M28" s="31">
        <v>0.5</v>
      </c>
      <c r="N28" s="31">
        <v>20.3</v>
      </c>
      <c r="O28" s="22">
        <v>1700000</v>
      </c>
      <c r="P28" s="150"/>
    </row>
    <row r="29" spans="2:16" x14ac:dyDescent="0.3">
      <c r="B29" s="60">
        <v>44190</v>
      </c>
      <c r="C29" s="4">
        <f t="shared" si="0"/>
        <v>35610</v>
      </c>
      <c r="D29" s="31">
        <v>35.61</v>
      </c>
      <c r="E29" s="5">
        <v>7.21</v>
      </c>
      <c r="F29" s="5">
        <v>7.38</v>
      </c>
      <c r="G29" s="21">
        <v>150</v>
      </c>
      <c r="H29" s="21">
        <v>23</v>
      </c>
      <c r="I29" s="5">
        <v>306</v>
      </c>
      <c r="J29" s="5">
        <v>17</v>
      </c>
      <c r="K29" s="42" t="s">
        <v>20</v>
      </c>
      <c r="L29" s="22">
        <v>700</v>
      </c>
      <c r="M29" s="31">
        <v>0.4</v>
      </c>
      <c r="N29" s="31">
        <v>22.2</v>
      </c>
      <c r="O29" s="22">
        <v>1400000</v>
      </c>
      <c r="P29" s="150"/>
    </row>
    <row r="30" spans="2:16" x14ac:dyDescent="0.3">
      <c r="B30" s="60">
        <v>44191</v>
      </c>
      <c r="C30" s="4">
        <f t="shared" si="0"/>
        <v>36130</v>
      </c>
      <c r="D30" s="31">
        <v>36.130000000000003</v>
      </c>
      <c r="E30" s="5">
        <v>7.25</v>
      </c>
      <c r="F30" s="5">
        <v>7.45</v>
      </c>
      <c r="G30" s="21">
        <v>157</v>
      </c>
      <c r="H30" s="21">
        <v>17</v>
      </c>
      <c r="I30" s="5">
        <v>313</v>
      </c>
      <c r="J30" s="5">
        <v>19</v>
      </c>
      <c r="K30" s="42" t="s">
        <v>20</v>
      </c>
      <c r="L30" s="22">
        <v>600</v>
      </c>
      <c r="M30" s="31">
        <v>0.5</v>
      </c>
      <c r="N30" s="31">
        <v>25.8</v>
      </c>
      <c r="O30" s="22">
        <v>1100000</v>
      </c>
      <c r="P30" s="150"/>
    </row>
    <row r="31" spans="2:16" x14ac:dyDescent="0.3">
      <c r="B31" s="60">
        <v>44192</v>
      </c>
      <c r="C31" s="4">
        <f t="shared" si="0"/>
        <v>37920</v>
      </c>
      <c r="D31" s="31">
        <v>37.92</v>
      </c>
      <c r="E31" s="31">
        <v>7.31</v>
      </c>
      <c r="F31" s="31">
        <v>7.51</v>
      </c>
      <c r="G31" s="4">
        <v>153</v>
      </c>
      <c r="H31" s="4">
        <v>19</v>
      </c>
      <c r="I31" s="31">
        <v>299</v>
      </c>
      <c r="J31" s="31">
        <v>20</v>
      </c>
      <c r="K31" s="42" t="s">
        <v>20</v>
      </c>
      <c r="L31" s="22">
        <v>400</v>
      </c>
      <c r="M31" s="31">
        <v>0.4</v>
      </c>
      <c r="N31" s="31">
        <v>27.9</v>
      </c>
      <c r="O31" s="22">
        <v>1300000</v>
      </c>
      <c r="P31" s="150"/>
    </row>
    <row r="32" spans="2:16" x14ac:dyDescent="0.3">
      <c r="B32" s="60">
        <v>44193</v>
      </c>
      <c r="C32" s="4">
        <f t="shared" si="0"/>
        <v>34020</v>
      </c>
      <c r="D32" s="31">
        <v>34.020000000000003</v>
      </c>
      <c r="E32" s="31">
        <v>7.35</v>
      </c>
      <c r="F32" s="31">
        <v>7.53</v>
      </c>
      <c r="G32" s="4">
        <v>160</v>
      </c>
      <c r="H32" s="4">
        <v>16</v>
      </c>
      <c r="I32" s="4">
        <v>305</v>
      </c>
      <c r="J32" s="4">
        <v>22</v>
      </c>
      <c r="K32" s="42" t="s">
        <v>20</v>
      </c>
      <c r="L32" s="22">
        <v>500</v>
      </c>
      <c r="M32" s="31">
        <v>0.3</v>
      </c>
      <c r="N32" s="31">
        <v>24.3</v>
      </c>
      <c r="O32" s="22">
        <v>1400000</v>
      </c>
      <c r="P32" s="150"/>
    </row>
    <row r="33" spans="2:16" x14ac:dyDescent="0.3">
      <c r="B33" s="60">
        <v>44194</v>
      </c>
      <c r="C33" s="4">
        <f t="shared" si="0"/>
        <v>33920</v>
      </c>
      <c r="D33" s="31">
        <v>33.92</v>
      </c>
      <c r="E33" s="31">
        <v>7.28</v>
      </c>
      <c r="F33" s="31">
        <v>7.48</v>
      </c>
      <c r="G33" s="4">
        <v>163</v>
      </c>
      <c r="H33" s="4">
        <v>18</v>
      </c>
      <c r="I33" s="4">
        <v>310</v>
      </c>
      <c r="J33" s="4">
        <v>18</v>
      </c>
      <c r="K33" s="42" t="s">
        <v>20</v>
      </c>
      <c r="L33" s="22">
        <v>700</v>
      </c>
      <c r="M33" s="31">
        <v>0.4</v>
      </c>
      <c r="N33" s="31">
        <v>23.3</v>
      </c>
      <c r="O33" s="22">
        <v>1100000</v>
      </c>
      <c r="P33" s="150"/>
    </row>
    <row r="34" spans="2:16" x14ac:dyDescent="0.3">
      <c r="B34" s="60">
        <v>44195</v>
      </c>
      <c r="C34" s="4">
        <f t="shared" si="0"/>
        <v>38280</v>
      </c>
      <c r="D34" s="31">
        <v>38.28</v>
      </c>
      <c r="E34" s="31">
        <v>7.38</v>
      </c>
      <c r="F34" s="31">
        <v>7.57</v>
      </c>
      <c r="G34" s="4">
        <v>156</v>
      </c>
      <c r="H34" s="4">
        <v>20</v>
      </c>
      <c r="I34" s="4">
        <v>316</v>
      </c>
      <c r="J34" s="4">
        <v>20</v>
      </c>
      <c r="K34" s="42" t="s">
        <v>20</v>
      </c>
      <c r="L34" s="22">
        <v>400</v>
      </c>
      <c r="M34" s="31">
        <v>0.5</v>
      </c>
      <c r="N34" s="31">
        <v>25.7</v>
      </c>
      <c r="O34" s="22">
        <v>1700000</v>
      </c>
      <c r="P34" s="150"/>
    </row>
    <row r="35" spans="2:16" ht="15" thickBot="1" x14ac:dyDescent="0.35">
      <c r="B35" s="102">
        <v>44196</v>
      </c>
      <c r="C35" s="87">
        <f t="shared" si="0"/>
        <v>34020</v>
      </c>
      <c r="D35" s="74">
        <v>34.020000000000003</v>
      </c>
      <c r="E35" s="74">
        <v>7.26</v>
      </c>
      <c r="F35" s="74">
        <v>7.43</v>
      </c>
      <c r="G35" s="103">
        <v>153</v>
      </c>
      <c r="H35" s="103">
        <v>17</v>
      </c>
      <c r="I35" s="87">
        <v>318</v>
      </c>
      <c r="J35" s="87">
        <v>18</v>
      </c>
      <c r="K35" s="103" t="s">
        <v>20</v>
      </c>
      <c r="L35" s="112">
        <v>700</v>
      </c>
      <c r="M35" s="74">
        <v>0.4</v>
      </c>
      <c r="N35" s="74">
        <v>23.1</v>
      </c>
      <c r="O35" s="112">
        <v>1300000</v>
      </c>
      <c r="P35" s="151"/>
    </row>
    <row r="36" spans="2:16" ht="15" thickBot="1" x14ac:dyDescent="0.35">
      <c r="B36" s="99" t="s">
        <v>21</v>
      </c>
      <c r="C36" s="104">
        <f t="shared" ref="C36:O36" si="1">AVERAGE(C5:C35)</f>
        <v>32631.290322580644</v>
      </c>
      <c r="D36" s="104">
        <f t="shared" si="1"/>
        <v>32.631290322580647</v>
      </c>
      <c r="E36" s="104">
        <f t="shared" si="1"/>
        <v>7.2774193548387096</v>
      </c>
      <c r="F36" s="104">
        <f t="shared" si="1"/>
        <v>7.4416129032258054</v>
      </c>
      <c r="G36" s="104">
        <f t="shared" si="1"/>
        <v>155.67741935483872</v>
      </c>
      <c r="H36" s="104">
        <f t="shared" si="1"/>
        <v>20.193548387096776</v>
      </c>
      <c r="I36" s="104">
        <f t="shared" si="1"/>
        <v>310.22580645161293</v>
      </c>
      <c r="J36" s="104">
        <f t="shared" si="1"/>
        <v>20.483870967741936</v>
      </c>
      <c r="K36" s="104" t="s">
        <v>20</v>
      </c>
      <c r="L36" s="104">
        <f t="shared" si="1"/>
        <v>541.93548387096769</v>
      </c>
      <c r="M36" s="104">
        <f t="shared" si="1"/>
        <v>0.40000000000000013</v>
      </c>
      <c r="N36" s="104">
        <f t="shared" si="1"/>
        <v>22.93967741935483</v>
      </c>
      <c r="O36" s="104">
        <f t="shared" si="1"/>
        <v>1400000</v>
      </c>
      <c r="P36" s="107"/>
    </row>
    <row r="37" spans="2:16" ht="15" thickBot="1" x14ac:dyDescent="0.35">
      <c r="B37" s="118" t="s">
        <v>46</v>
      </c>
      <c r="C37" s="119">
        <f>SUM(C5:C35)</f>
        <v>1011570</v>
      </c>
      <c r="D37" s="120">
        <f t="shared" ref="D37:O37" si="2">SUM(D5:D35)</f>
        <v>1011.5699999999999</v>
      </c>
      <c r="E37" s="120">
        <f t="shared" si="2"/>
        <v>225.6</v>
      </c>
      <c r="F37" s="120">
        <f t="shared" si="2"/>
        <v>230.68999999999997</v>
      </c>
      <c r="G37" s="120">
        <f t="shared" si="2"/>
        <v>4826</v>
      </c>
      <c r="H37" s="120">
        <f t="shared" si="2"/>
        <v>626</v>
      </c>
      <c r="I37" s="120">
        <f t="shared" si="2"/>
        <v>9617</v>
      </c>
      <c r="J37" s="120">
        <f t="shared" si="2"/>
        <v>635</v>
      </c>
      <c r="K37" s="120" t="s">
        <v>20</v>
      </c>
      <c r="L37" s="120">
        <f t="shared" si="2"/>
        <v>16800</v>
      </c>
      <c r="M37" s="120">
        <f t="shared" si="2"/>
        <v>12.400000000000004</v>
      </c>
      <c r="N37" s="120">
        <f t="shared" si="2"/>
        <v>711.12999999999977</v>
      </c>
      <c r="O37" s="120">
        <f t="shared" si="2"/>
        <v>43400000</v>
      </c>
      <c r="P37" s="121"/>
    </row>
    <row r="38" spans="2:16" ht="19.5" customHeight="1" x14ac:dyDescent="0.3"/>
    <row r="39" spans="2:16" ht="60" customHeight="1" x14ac:dyDescent="0.3">
      <c r="B39" s="116" t="s">
        <v>44</v>
      </c>
      <c r="C39" s="124" t="s">
        <v>45</v>
      </c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</row>
    <row r="40" spans="2:16" ht="19.5" customHeight="1" x14ac:dyDescent="0.3">
      <c r="P40" s="115"/>
    </row>
    <row r="41" spans="2:16" ht="19.5" customHeight="1" x14ac:dyDescent="0.3">
      <c r="B41" t="s">
        <v>47</v>
      </c>
      <c r="C41"/>
      <c r="D41" s="122">
        <f>MAX(D4:D34)</f>
        <v>38.28</v>
      </c>
      <c r="E41" s="122">
        <f t="shared" ref="E41:O41" si="3">MAX(E4:E34)</f>
        <v>7.38</v>
      </c>
      <c r="F41" s="122">
        <f t="shared" si="3"/>
        <v>7.59</v>
      </c>
      <c r="G41" s="122">
        <f t="shared" si="3"/>
        <v>163</v>
      </c>
      <c r="H41" s="122">
        <f t="shared" si="3"/>
        <v>25</v>
      </c>
      <c r="I41" s="122">
        <f t="shared" si="3"/>
        <v>321</v>
      </c>
      <c r="J41" s="122">
        <f t="shared" si="3"/>
        <v>25</v>
      </c>
      <c r="K41" s="122">
        <f t="shared" si="3"/>
        <v>0</v>
      </c>
      <c r="L41" s="122">
        <f t="shared" si="3"/>
        <v>700</v>
      </c>
      <c r="M41" s="122">
        <f t="shared" si="3"/>
        <v>0.5</v>
      </c>
      <c r="N41" s="122">
        <f t="shared" si="3"/>
        <v>27.9</v>
      </c>
      <c r="O41" s="122">
        <f t="shared" si="3"/>
        <v>1700000</v>
      </c>
    </row>
    <row r="42" spans="2:16" ht="19.5" customHeight="1" x14ac:dyDescent="0.3">
      <c r="B42" t="s">
        <v>48</v>
      </c>
      <c r="C42"/>
      <c r="D42" s="122">
        <f>MIN(D4:D34)</f>
        <v>25.66</v>
      </c>
      <c r="E42" s="122">
        <f t="shared" ref="E42:O42" si="4">MIN(E4:E34)</f>
        <v>7.17</v>
      </c>
      <c r="F42" s="122">
        <f t="shared" si="4"/>
        <v>7.32</v>
      </c>
      <c r="G42" s="122">
        <f t="shared" si="4"/>
        <v>150</v>
      </c>
      <c r="H42" s="122">
        <f t="shared" si="4"/>
        <v>16</v>
      </c>
      <c r="I42" s="122">
        <f t="shared" si="4"/>
        <v>299</v>
      </c>
      <c r="J42" s="122">
        <f t="shared" si="4"/>
        <v>17</v>
      </c>
      <c r="K42" s="122">
        <f t="shared" si="4"/>
        <v>0</v>
      </c>
      <c r="L42" s="122">
        <f t="shared" si="4"/>
        <v>400</v>
      </c>
      <c r="M42" s="122">
        <f t="shared" si="4"/>
        <v>0.3</v>
      </c>
      <c r="N42" s="122">
        <f t="shared" si="4"/>
        <v>20</v>
      </c>
      <c r="O42" s="122">
        <f t="shared" si="4"/>
        <v>1100000</v>
      </c>
    </row>
    <row r="43" spans="2:16" ht="19.5" customHeight="1" x14ac:dyDescent="0.3"/>
    <row r="44" spans="2:16" ht="19.5" customHeight="1" x14ac:dyDescent="0.3"/>
    <row r="45" spans="2:16" ht="19.5" customHeight="1" x14ac:dyDescent="0.3"/>
    <row r="46" spans="2:16" ht="19.5" customHeight="1" x14ac:dyDescent="0.3"/>
    <row r="47" spans="2:16" ht="19.5" customHeight="1" x14ac:dyDescent="0.3"/>
    <row r="48" spans="2:16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</sheetData>
  <mergeCells count="11">
    <mergeCell ref="C39:O39"/>
    <mergeCell ref="B2:P2"/>
    <mergeCell ref="B3:B4"/>
    <mergeCell ref="C3:D3"/>
    <mergeCell ref="E3:F3"/>
    <mergeCell ref="G3:H3"/>
    <mergeCell ref="I3:J3"/>
    <mergeCell ref="K3:L3"/>
    <mergeCell ref="P3:P4"/>
    <mergeCell ref="N3:O3"/>
    <mergeCell ref="P5:P3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4"/>
  <sheetViews>
    <sheetView topLeftCell="A18" zoomScale="93" workbookViewId="0">
      <selection activeCell="Q18" sqref="Q1:Q1048576"/>
    </sheetView>
  </sheetViews>
  <sheetFormatPr defaultColWidth="9.109375" defaultRowHeight="14.4" x14ac:dyDescent="0.3"/>
  <cols>
    <col min="1" max="1" width="2.44140625" style="1" customWidth="1"/>
    <col min="2" max="2" width="15.6640625" style="1" customWidth="1"/>
    <col min="3" max="5" width="10.6640625" style="1" customWidth="1"/>
    <col min="6" max="6" width="10.44140625" style="1" customWidth="1"/>
    <col min="7" max="7" width="10.6640625" style="1" customWidth="1"/>
    <col min="8" max="8" width="10.109375" style="1" customWidth="1"/>
    <col min="9" max="14" width="10.6640625" style="1" customWidth="1"/>
    <col min="15" max="15" width="12.33203125" style="1" customWidth="1"/>
    <col min="16" max="16" width="33.109375" style="1" customWidth="1"/>
    <col min="17" max="16384" width="9.109375" style="1"/>
  </cols>
  <sheetData>
    <row r="1" spans="1:44" ht="15" thickBot="1" x14ac:dyDescent="0.35"/>
    <row r="2" spans="1:44" ht="69.75" customHeight="1" thickBot="1" x14ac:dyDescent="0.35">
      <c r="A2" s="2"/>
      <c r="B2" s="152" t="s">
        <v>28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4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89.25" customHeight="1" x14ac:dyDescent="0.3">
      <c r="A3" s="2"/>
      <c r="B3" s="155" t="s">
        <v>1</v>
      </c>
      <c r="C3" s="157" t="s">
        <v>37</v>
      </c>
      <c r="D3" s="158"/>
      <c r="E3" s="142" t="s">
        <v>3</v>
      </c>
      <c r="F3" s="142"/>
      <c r="G3" s="143" t="s">
        <v>4</v>
      </c>
      <c r="H3" s="144"/>
      <c r="I3" s="145" t="s">
        <v>5</v>
      </c>
      <c r="J3" s="144"/>
      <c r="K3" s="146" t="s">
        <v>6</v>
      </c>
      <c r="L3" s="144"/>
      <c r="M3" s="15" t="s">
        <v>7</v>
      </c>
      <c r="N3" s="133" t="s">
        <v>29</v>
      </c>
      <c r="O3" s="133"/>
      <c r="P3" s="159" t="s">
        <v>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81" customHeight="1" thickBot="1" x14ac:dyDescent="0.35">
      <c r="A4" s="3"/>
      <c r="B4" s="156"/>
      <c r="C4" s="11" t="s">
        <v>9</v>
      </c>
      <c r="D4" s="12" t="s">
        <v>10</v>
      </c>
      <c r="E4" s="16" t="s">
        <v>11</v>
      </c>
      <c r="F4" s="16" t="s">
        <v>12</v>
      </c>
      <c r="G4" s="17" t="s">
        <v>13</v>
      </c>
      <c r="H4" s="17" t="s">
        <v>26</v>
      </c>
      <c r="I4" s="18" t="s">
        <v>15</v>
      </c>
      <c r="J4" s="18" t="s">
        <v>27</v>
      </c>
      <c r="K4" s="19" t="s">
        <v>17</v>
      </c>
      <c r="L4" s="19" t="s">
        <v>18</v>
      </c>
      <c r="M4" s="20" t="s">
        <v>19</v>
      </c>
      <c r="N4" s="19" t="s">
        <v>30</v>
      </c>
      <c r="O4" s="19" t="s">
        <v>31</v>
      </c>
      <c r="P4" s="160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x14ac:dyDescent="0.3">
      <c r="B5" s="23">
        <v>44166</v>
      </c>
      <c r="C5" s="4">
        <f>D5*1000</f>
        <v>25280</v>
      </c>
      <c r="D5" s="5">
        <v>25.28</v>
      </c>
      <c r="E5" s="5">
        <v>7.3</v>
      </c>
      <c r="F5" s="5">
        <v>7.72</v>
      </c>
      <c r="G5" s="21">
        <v>130</v>
      </c>
      <c r="H5" s="21">
        <v>15</v>
      </c>
      <c r="I5" s="24">
        <v>286</v>
      </c>
      <c r="J5" s="24">
        <v>25</v>
      </c>
      <c r="K5" s="4" t="s">
        <v>20</v>
      </c>
      <c r="L5" s="44">
        <v>700</v>
      </c>
      <c r="M5" s="45">
        <v>0.4</v>
      </c>
      <c r="N5" s="47">
        <v>27.69</v>
      </c>
      <c r="O5" s="81">
        <v>1400000</v>
      </c>
      <c r="P5" s="80"/>
    </row>
    <row r="6" spans="1:44" x14ac:dyDescent="0.3">
      <c r="B6" s="23">
        <v>44167</v>
      </c>
      <c r="C6" s="4">
        <f t="shared" ref="C6:C35" si="0">D6*1000</f>
        <v>24110</v>
      </c>
      <c r="D6" s="5">
        <v>24.11</v>
      </c>
      <c r="E6" s="5">
        <v>7.08</v>
      </c>
      <c r="F6" s="5">
        <v>7.47</v>
      </c>
      <c r="G6" s="21">
        <v>145</v>
      </c>
      <c r="H6" s="21">
        <v>13</v>
      </c>
      <c r="I6" s="24">
        <v>314</v>
      </c>
      <c r="J6" s="24">
        <v>22</v>
      </c>
      <c r="K6" s="4" t="s">
        <v>20</v>
      </c>
      <c r="L6" s="81">
        <v>500</v>
      </c>
      <c r="M6" s="45">
        <v>0.5</v>
      </c>
      <c r="N6" s="47">
        <v>34.82</v>
      </c>
      <c r="O6" s="81">
        <v>1200000</v>
      </c>
      <c r="P6" s="80"/>
    </row>
    <row r="7" spans="1:44" x14ac:dyDescent="0.3">
      <c r="B7" s="23">
        <v>44168</v>
      </c>
      <c r="C7" s="4">
        <f t="shared" si="0"/>
        <v>24150</v>
      </c>
      <c r="D7" s="5">
        <v>24.15</v>
      </c>
      <c r="E7" s="5">
        <v>7.18</v>
      </c>
      <c r="F7" s="5">
        <v>7.53</v>
      </c>
      <c r="G7" s="21">
        <v>136</v>
      </c>
      <c r="H7" s="21">
        <v>15</v>
      </c>
      <c r="I7" s="24">
        <v>270</v>
      </c>
      <c r="J7" s="24">
        <v>26</v>
      </c>
      <c r="K7" s="4" t="s">
        <v>20</v>
      </c>
      <c r="L7" s="81">
        <v>600</v>
      </c>
      <c r="M7" s="45">
        <v>0.5</v>
      </c>
      <c r="N7" s="47">
        <v>26.62</v>
      </c>
      <c r="O7" s="81">
        <v>1400000</v>
      </c>
      <c r="P7" s="80"/>
    </row>
    <row r="8" spans="1:44" x14ac:dyDescent="0.3">
      <c r="B8" s="23">
        <v>44169</v>
      </c>
      <c r="C8" s="4">
        <f t="shared" si="0"/>
        <v>24460</v>
      </c>
      <c r="D8" s="5">
        <v>24.46</v>
      </c>
      <c r="E8" s="5">
        <v>6.97</v>
      </c>
      <c r="F8" s="5">
        <v>7.63</v>
      </c>
      <c r="G8" s="21">
        <v>140</v>
      </c>
      <c r="H8" s="21">
        <v>17</v>
      </c>
      <c r="I8" s="24">
        <v>298</v>
      </c>
      <c r="J8" s="24">
        <v>28</v>
      </c>
      <c r="K8" s="4" t="s">
        <v>20</v>
      </c>
      <c r="L8" s="44">
        <v>400</v>
      </c>
      <c r="M8" s="45">
        <v>0.4</v>
      </c>
      <c r="N8" s="47">
        <v>21.3</v>
      </c>
      <c r="O8" s="44">
        <v>1100000</v>
      </c>
      <c r="P8" s="80"/>
    </row>
    <row r="9" spans="1:44" x14ac:dyDescent="0.3">
      <c r="B9" s="23">
        <v>44170</v>
      </c>
      <c r="C9" s="4">
        <f t="shared" si="0"/>
        <v>24240</v>
      </c>
      <c r="D9" s="33">
        <v>24.24</v>
      </c>
      <c r="E9" s="33">
        <v>7.24</v>
      </c>
      <c r="F9" s="33">
        <v>7.54</v>
      </c>
      <c r="G9" s="21">
        <v>137</v>
      </c>
      <c r="H9" s="21">
        <v>14</v>
      </c>
      <c r="I9" s="25">
        <v>280</v>
      </c>
      <c r="J9" s="25">
        <v>25</v>
      </c>
      <c r="K9" s="4" t="s">
        <v>20</v>
      </c>
      <c r="L9" s="82">
        <v>600</v>
      </c>
      <c r="M9" s="50">
        <v>0.5</v>
      </c>
      <c r="N9" s="52">
        <v>26.66</v>
      </c>
      <c r="O9" s="82">
        <v>1300000</v>
      </c>
      <c r="P9" s="80"/>
    </row>
    <row r="10" spans="1:44" x14ac:dyDescent="0.3">
      <c r="B10" s="23">
        <v>44171</v>
      </c>
      <c r="C10" s="4">
        <f t="shared" si="0"/>
        <v>24500</v>
      </c>
      <c r="D10" s="33">
        <v>24.5</v>
      </c>
      <c r="E10" s="33">
        <v>7.05</v>
      </c>
      <c r="F10" s="33">
        <v>7.47</v>
      </c>
      <c r="G10" s="21">
        <v>145</v>
      </c>
      <c r="H10" s="21">
        <v>16</v>
      </c>
      <c r="I10" s="25">
        <v>306</v>
      </c>
      <c r="J10" s="25">
        <v>27</v>
      </c>
      <c r="K10" s="4" t="s">
        <v>20</v>
      </c>
      <c r="L10" s="44">
        <v>400</v>
      </c>
      <c r="M10" s="45">
        <v>0.5</v>
      </c>
      <c r="N10" s="49">
        <v>28.75</v>
      </c>
      <c r="O10" s="82">
        <v>1300000</v>
      </c>
      <c r="P10" s="80"/>
    </row>
    <row r="11" spans="1:44" x14ac:dyDescent="0.3">
      <c r="B11" s="23">
        <v>44172</v>
      </c>
      <c r="C11" s="4">
        <f t="shared" si="0"/>
        <v>24300</v>
      </c>
      <c r="D11" s="33">
        <v>24.3</v>
      </c>
      <c r="E11" s="33">
        <v>7.23</v>
      </c>
      <c r="F11" s="33">
        <v>7.69</v>
      </c>
      <c r="G11" s="26">
        <v>130</v>
      </c>
      <c r="H11" s="21">
        <v>13</v>
      </c>
      <c r="I11" s="25">
        <v>290</v>
      </c>
      <c r="J11" s="25">
        <v>25</v>
      </c>
      <c r="K11" s="4" t="s">
        <v>20</v>
      </c>
      <c r="L11" s="22">
        <v>450</v>
      </c>
      <c r="M11" s="40">
        <v>0.5</v>
      </c>
      <c r="N11" s="31">
        <v>25.62</v>
      </c>
      <c r="O11" s="51">
        <v>1400000</v>
      </c>
      <c r="P11" s="80"/>
    </row>
    <row r="12" spans="1:44" x14ac:dyDescent="0.3">
      <c r="B12" s="23">
        <v>44173</v>
      </c>
      <c r="C12" s="4">
        <f t="shared" si="0"/>
        <v>24850</v>
      </c>
      <c r="D12" s="5">
        <v>24.85</v>
      </c>
      <c r="E12" s="5">
        <v>6.92</v>
      </c>
      <c r="F12" s="5">
        <v>7.64</v>
      </c>
      <c r="G12" s="39">
        <v>122</v>
      </c>
      <c r="H12" s="39">
        <v>15</v>
      </c>
      <c r="I12" s="24">
        <v>282</v>
      </c>
      <c r="J12" s="24">
        <v>27</v>
      </c>
      <c r="K12" s="4" t="s">
        <v>20</v>
      </c>
      <c r="L12" s="22">
        <v>700</v>
      </c>
      <c r="M12" s="40">
        <v>0.5</v>
      </c>
      <c r="N12" s="31">
        <v>26.99</v>
      </c>
      <c r="O12" s="44">
        <v>1300000</v>
      </c>
      <c r="P12" s="80"/>
    </row>
    <row r="13" spans="1:44" x14ac:dyDescent="0.3">
      <c r="B13" s="23">
        <v>44174</v>
      </c>
      <c r="C13" s="4">
        <f t="shared" si="0"/>
        <v>23810</v>
      </c>
      <c r="D13" s="5">
        <v>23.81</v>
      </c>
      <c r="E13" s="5">
        <v>7.18</v>
      </c>
      <c r="F13" s="5">
        <v>7.72</v>
      </c>
      <c r="G13" s="39">
        <v>140</v>
      </c>
      <c r="H13" s="39">
        <v>17</v>
      </c>
      <c r="I13" s="24">
        <v>292</v>
      </c>
      <c r="J13" s="24">
        <v>22</v>
      </c>
      <c r="K13" s="4" t="s">
        <v>20</v>
      </c>
      <c r="L13" s="22">
        <v>500</v>
      </c>
      <c r="M13" s="40">
        <v>0.4</v>
      </c>
      <c r="N13" s="31">
        <v>26.37</v>
      </c>
      <c r="O13" s="22">
        <v>1400000</v>
      </c>
      <c r="P13" s="80"/>
    </row>
    <row r="14" spans="1:44" x14ac:dyDescent="0.3">
      <c r="B14" s="23">
        <v>44175</v>
      </c>
      <c r="C14" s="4">
        <f t="shared" si="0"/>
        <v>22550</v>
      </c>
      <c r="D14" s="5">
        <v>22.55</v>
      </c>
      <c r="E14" s="5">
        <v>7.26</v>
      </c>
      <c r="F14" s="5">
        <v>7.88</v>
      </c>
      <c r="G14" s="39">
        <v>152</v>
      </c>
      <c r="H14" s="39">
        <v>16</v>
      </c>
      <c r="I14" s="24">
        <v>310</v>
      </c>
      <c r="J14" s="24">
        <v>25</v>
      </c>
      <c r="K14" s="4" t="s">
        <v>20</v>
      </c>
      <c r="L14" s="22">
        <v>600</v>
      </c>
      <c r="M14" s="40">
        <v>0.6</v>
      </c>
      <c r="N14" s="31">
        <v>25.88</v>
      </c>
      <c r="O14" s="22">
        <v>1200000</v>
      </c>
      <c r="P14" s="80"/>
    </row>
    <row r="15" spans="1:44" x14ac:dyDescent="0.3">
      <c r="B15" s="23">
        <v>44176</v>
      </c>
      <c r="C15" s="4">
        <f t="shared" si="0"/>
        <v>24600</v>
      </c>
      <c r="D15" s="5">
        <v>24.6</v>
      </c>
      <c r="E15" s="5">
        <v>7.16</v>
      </c>
      <c r="F15" s="5">
        <v>7.71</v>
      </c>
      <c r="G15" s="39">
        <v>132</v>
      </c>
      <c r="H15" s="39">
        <v>14</v>
      </c>
      <c r="I15" s="24">
        <v>276</v>
      </c>
      <c r="J15" s="24">
        <v>23</v>
      </c>
      <c r="K15" s="4" t="s">
        <v>20</v>
      </c>
      <c r="L15" s="22">
        <v>500</v>
      </c>
      <c r="M15" s="40">
        <v>0.4</v>
      </c>
      <c r="N15" s="31">
        <v>24.8</v>
      </c>
      <c r="O15" s="22">
        <v>1300000</v>
      </c>
      <c r="P15" s="80"/>
    </row>
    <row r="16" spans="1:44" x14ac:dyDescent="0.3">
      <c r="B16" s="23">
        <v>44177</v>
      </c>
      <c r="C16" s="4">
        <f t="shared" si="0"/>
        <v>22010</v>
      </c>
      <c r="D16" s="5">
        <v>22.01</v>
      </c>
      <c r="E16" s="5">
        <v>7.28</v>
      </c>
      <c r="F16" s="5">
        <v>7.89</v>
      </c>
      <c r="G16" s="39">
        <v>142</v>
      </c>
      <c r="H16" s="39">
        <v>17</v>
      </c>
      <c r="I16" s="24">
        <v>260</v>
      </c>
      <c r="J16" s="24">
        <v>18</v>
      </c>
      <c r="K16" s="4" t="s">
        <v>20</v>
      </c>
      <c r="L16" s="22">
        <v>500</v>
      </c>
      <c r="M16" s="40">
        <v>0.5</v>
      </c>
      <c r="N16" s="31">
        <v>25.57</v>
      </c>
      <c r="O16" s="22">
        <v>1400000</v>
      </c>
      <c r="P16" s="80"/>
    </row>
    <row r="17" spans="2:16" x14ac:dyDescent="0.3">
      <c r="B17" s="23">
        <v>44178</v>
      </c>
      <c r="C17" s="4">
        <f t="shared" si="0"/>
        <v>24640</v>
      </c>
      <c r="D17" s="5">
        <v>24.64</v>
      </c>
      <c r="E17" s="5">
        <v>6.79</v>
      </c>
      <c r="F17" s="5">
        <v>7.91</v>
      </c>
      <c r="G17" s="39">
        <v>150</v>
      </c>
      <c r="H17" s="39">
        <v>15</v>
      </c>
      <c r="I17" s="24">
        <v>296</v>
      </c>
      <c r="J17" s="24">
        <v>25</v>
      </c>
      <c r="K17" s="4" t="s">
        <v>20</v>
      </c>
      <c r="L17" s="22">
        <v>700</v>
      </c>
      <c r="M17" s="40">
        <v>0.5</v>
      </c>
      <c r="N17" s="31">
        <v>26.15</v>
      </c>
      <c r="O17" s="22">
        <v>1300000</v>
      </c>
      <c r="P17" s="80"/>
    </row>
    <row r="18" spans="2:16" x14ac:dyDescent="0.3">
      <c r="B18" s="23">
        <v>44179</v>
      </c>
      <c r="C18" s="4">
        <f t="shared" si="0"/>
        <v>23920</v>
      </c>
      <c r="D18" s="5">
        <v>23.92</v>
      </c>
      <c r="E18" s="5">
        <v>7.27</v>
      </c>
      <c r="F18" s="5">
        <v>7.88</v>
      </c>
      <c r="G18" s="39">
        <v>146</v>
      </c>
      <c r="H18" s="39">
        <v>13</v>
      </c>
      <c r="I18" s="24">
        <v>263</v>
      </c>
      <c r="J18" s="24">
        <v>22</v>
      </c>
      <c r="K18" s="4" t="s">
        <v>20</v>
      </c>
      <c r="L18" s="22">
        <v>500</v>
      </c>
      <c r="M18" s="40">
        <v>0.4</v>
      </c>
      <c r="N18" s="31">
        <v>29.55</v>
      </c>
      <c r="O18" s="22">
        <v>1300000</v>
      </c>
      <c r="P18" s="80"/>
    </row>
    <row r="19" spans="2:16" x14ac:dyDescent="0.3">
      <c r="B19" s="23">
        <v>44180</v>
      </c>
      <c r="C19" s="4">
        <f t="shared" si="0"/>
        <v>25130</v>
      </c>
      <c r="D19" s="5">
        <v>25.13</v>
      </c>
      <c r="E19" s="5">
        <v>7.13</v>
      </c>
      <c r="F19" s="5">
        <v>7.43</v>
      </c>
      <c r="G19" s="39">
        <v>152</v>
      </c>
      <c r="H19" s="39">
        <v>15</v>
      </c>
      <c r="I19" s="24">
        <v>303</v>
      </c>
      <c r="J19" s="24">
        <v>24</v>
      </c>
      <c r="K19" s="4" t="s">
        <v>20</v>
      </c>
      <c r="L19" s="22">
        <v>600</v>
      </c>
      <c r="M19" s="40">
        <v>0.5</v>
      </c>
      <c r="N19" s="31">
        <v>31.69</v>
      </c>
      <c r="O19" s="22">
        <v>1200000</v>
      </c>
      <c r="P19" s="80"/>
    </row>
    <row r="20" spans="2:16" x14ac:dyDescent="0.3">
      <c r="B20" s="23">
        <v>44181</v>
      </c>
      <c r="C20" s="4">
        <f t="shared" si="0"/>
        <v>23900</v>
      </c>
      <c r="D20" s="5">
        <v>23.9</v>
      </c>
      <c r="E20" s="5">
        <v>7.25</v>
      </c>
      <c r="F20" s="5">
        <v>7.45</v>
      </c>
      <c r="G20" s="39">
        <v>150</v>
      </c>
      <c r="H20" s="39">
        <v>12</v>
      </c>
      <c r="I20" s="24">
        <v>260</v>
      </c>
      <c r="J20" s="24">
        <v>27</v>
      </c>
      <c r="K20" s="4" t="s">
        <v>20</v>
      </c>
      <c r="L20" s="22">
        <v>400</v>
      </c>
      <c r="M20" s="40">
        <v>0.4</v>
      </c>
      <c r="N20" s="31">
        <v>24.65</v>
      </c>
      <c r="O20" s="22">
        <v>1400000</v>
      </c>
      <c r="P20" s="80"/>
    </row>
    <row r="21" spans="2:16" x14ac:dyDescent="0.3">
      <c r="B21" s="23">
        <v>44182</v>
      </c>
      <c r="C21" s="4">
        <f t="shared" si="0"/>
        <v>23780</v>
      </c>
      <c r="D21" s="5">
        <v>23.78</v>
      </c>
      <c r="E21" s="5">
        <v>7.33</v>
      </c>
      <c r="F21" s="5">
        <v>7.78</v>
      </c>
      <c r="G21" s="26">
        <v>154</v>
      </c>
      <c r="H21" s="39">
        <v>13</v>
      </c>
      <c r="I21" s="24">
        <v>255</v>
      </c>
      <c r="J21" s="24">
        <v>18</v>
      </c>
      <c r="K21" s="4" t="s">
        <v>20</v>
      </c>
      <c r="L21" s="22">
        <v>600</v>
      </c>
      <c r="M21" s="40">
        <v>0.5</v>
      </c>
      <c r="N21" s="31">
        <v>30.22</v>
      </c>
      <c r="O21" s="22">
        <v>1200000</v>
      </c>
      <c r="P21" s="80"/>
    </row>
    <row r="22" spans="2:16" x14ac:dyDescent="0.3">
      <c r="B22" s="23">
        <v>44183</v>
      </c>
      <c r="C22" s="4">
        <f t="shared" si="0"/>
        <v>23210</v>
      </c>
      <c r="D22" s="5">
        <v>23.21</v>
      </c>
      <c r="E22" s="5">
        <v>7.3</v>
      </c>
      <c r="F22" s="5">
        <v>7.73</v>
      </c>
      <c r="G22" s="26">
        <v>144</v>
      </c>
      <c r="H22" s="39">
        <v>15</v>
      </c>
      <c r="I22" s="24">
        <v>270</v>
      </c>
      <c r="J22" s="24">
        <v>25</v>
      </c>
      <c r="K22" s="4" t="s">
        <v>20</v>
      </c>
      <c r="L22" s="22">
        <v>500</v>
      </c>
      <c r="M22" s="40">
        <v>0.5</v>
      </c>
      <c r="N22" s="31">
        <v>31.75</v>
      </c>
      <c r="O22" s="22">
        <v>1300000</v>
      </c>
      <c r="P22" s="80"/>
    </row>
    <row r="23" spans="2:16" x14ac:dyDescent="0.3">
      <c r="B23" s="23">
        <v>44184</v>
      </c>
      <c r="C23" s="4">
        <f t="shared" si="0"/>
        <v>23990</v>
      </c>
      <c r="D23" s="5">
        <v>23.99</v>
      </c>
      <c r="E23" s="5">
        <v>7.24</v>
      </c>
      <c r="F23" s="5">
        <v>7.59</v>
      </c>
      <c r="G23" s="26">
        <v>156</v>
      </c>
      <c r="H23" s="39">
        <v>14</v>
      </c>
      <c r="I23" s="24">
        <v>296</v>
      </c>
      <c r="J23" s="24">
        <v>20</v>
      </c>
      <c r="K23" s="4" t="s">
        <v>20</v>
      </c>
      <c r="L23" s="22">
        <v>400</v>
      </c>
      <c r="M23" s="40">
        <v>0.5</v>
      </c>
      <c r="N23" s="31">
        <v>32.11</v>
      </c>
      <c r="O23" s="22">
        <v>1400000</v>
      </c>
      <c r="P23" s="80"/>
    </row>
    <row r="24" spans="2:16" x14ac:dyDescent="0.3">
      <c r="B24" s="23">
        <v>44185</v>
      </c>
      <c r="C24" s="4">
        <f t="shared" si="0"/>
        <v>25120</v>
      </c>
      <c r="D24" s="5">
        <v>25.12</v>
      </c>
      <c r="E24" s="5">
        <v>7.26</v>
      </c>
      <c r="F24" s="5">
        <v>7.69</v>
      </c>
      <c r="G24" s="26">
        <v>138</v>
      </c>
      <c r="H24" s="39">
        <v>13</v>
      </c>
      <c r="I24" s="24">
        <v>302</v>
      </c>
      <c r="J24" s="24">
        <v>23</v>
      </c>
      <c r="K24" s="4" t="s">
        <v>20</v>
      </c>
      <c r="L24" s="22">
        <v>600</v>
      </c>
      <c r="M24" s="85">
        <v>0.3</v>
      </c>
      <c r="N24" s="31">
        <v>28.73</v>
      </c>
      <c r="O24" s="22">
        <v>1700000</v>
      </c>
      <c r="P24" s="80"/>
    </row>
    <row r="25" spans="2:16" x14ac:dyDescent="0.3">
      <c r="B25" s="23">
        <v>44186</v>
      </c>
      <c r="C25" s="4">
        <f t="shared" si="0"/>
        <v>22670</v>
      </c>
      <c r="D25" s="5">
        <v>22.67</v>
      </c>
      <c r="E25" s="5">
        <v>7.18</v>
      </c>
      <c r="F25" s="5">
        <v>7.84</v>
      </c>
      <c r="G25" s="26">
        <v>156</v>
      </c>
      <c r="H25" s="39">
        <v>15</v>
      </c>
      <c r="I25" s="24">
        <v>293</v>
      </c>
      <c r="J25" s="24">
        <v>25</v>
      </c>
      <c r="K25" s="4" t="s">
        <v>20</v>
      </c>
      <c r="L25" s="22">
        <v>500</v>
      </c>
      <c r="M25" s="85">
        <v>0.4</v>
      </c>
      <c r="N25" s="31">
        <v>27.43</v>
      </c>
      <c r="O25" s="22">
        <v>1400000</v>
      </c>
      <c r="P25" s="80"/>
    </row>
    <row r="26" spans="2:16" x14ac:dyDescent="0.3">
      <c r="B26" s="23">
        <v>44187</v>
      </c>
      <c r="C26" s="4">
        <f t="shared" si="0"/>
        <v>23350</v>
      </c>
      <c r="D26" s="5">
        <v>23.35</v>
      </c>
      <c r="E26" s="5">
        <v>7.13</v>
      </c>
      <c r="F26" s="5">
        <v>7.54</v>
      </c>
      <c r="G26" s="26">
        <v>144</v>
      </c>
      <c r="H26" s="39">
        <v>14</v>
      </c>
      <c r="I26" s="24">
        <v>287</v>
      </c>
      <c r="J26" s="24">
        <v>19</v>
      </c>
      <c r="K26" s="4" t="s">
        <v>20</v>
      </c>
      <c r="L26" s="22">
        <v>400</v>
      </c>
      <c r="M26" s="85">
        <v>0.5</v>
      </c>
      <c r="N26" s="31">
        <v>24</v>
      </c>
      <c r="O26" s="22">
        <v>1200000</v>
      </c>
      <c r="P26" s="80"/>
    </row>
    <row r="27" spans="2:16" x14ac:dyDescent="0.3">
      <c r="B27" s="23">
        <v>44188</v>
      </c>
      <c r="C27" s="4">
        <f t="shared" si="0"/>
        <v>23720</v>
      </c>
      <c r="D27" s="5">
        <v>23.72</v>
      </c>
      <c r="E27" s="5">
        <v>6.94</v>
      </c>
      <c r="F27" s="5">
        <v>7.47</v>
      </c>
      <c r="G27" s="26">
        <v>138</v>
      </c>
      <c r="H27" s="21">
        <v>16</v>
      </c>
      <c r="I27" s="24">
        <v>273</v>
      </c>
      <c r="J27" s="24">
        <v>24</v>
      </c>
      <c r="K27" s="4" t="s">
        <v>20</v>
      </c>
      <c r="L27" s="22">
        <v>600</v>
      </c>
      <c r="M27" s="85">
        <v>0.5</v>
      </c>
      <c r="N27" s="31">
        <v>26.58</v>
      </c>
      <c r="O27" s="22">
        <v>1300000</v>
      </c>
      <c r="P27" s="80"/>
    </row>
    <row r="28" spans="2:16" x14ac:dyDescent="0.3">
      <c r="B28" s="23">
        <v>44189</v>
      </c>
      <c r="C28" s="4">
        <f t="shared" si="0"/>
        <v>23760</v>
      </c>
      <c r="D28" s="5">
        <v>23.76</v>
      </c>
      <c r="E28" s="5">
        <v>7.16</v>
      </c>
      <c r="F28" s="31">
        <v>7.69</v>
      </c>
      <c r="G28" s="26">
        <v>125</v>
      </c>
      <c r="H28" s="22">
        <v>13</v>
      </c>
      <c r="I28" s="24">
        <v>268</v>
      </c>
      <c r="J28" s="24">
        <v>25</v>
      </c>
      <c r="K28" s="4" t="s">
        <v>20</v>
      </c>
      <c r="L28" s="22">
        <v>400</v>
      </c>
      <c r="M28" s="85">
        <v>0.5</v>
      </c>
      <c r="N28" s="31">
        <v>23.73</v>
      </c>
      <c r="O28" s="22">
        <v>1400000</v>
      </c>
      <c r="P28" s="80"/>
    </row>
    <row r="29" spans="2:16" x14ac:dyDescent="0.3">
      <c r="B29" s="23">
        <v>44190</v>
      </c>
      <c r="C29" s="4">
        <f t="shared" si="0"/>
        <v>25420</v>
      </c>
      <c r="D29" s="5">
        <v>25.42</v>
      </c>
      <c r="E29" s="5">
        <v>7.3</v>
      </c>
      <c r="F29" s="31">
        <v>7.81</v>
      </c>
      <c r="G29" s="26">
        <v>135</v>
      </c>
      <c r="H29" s="22">
        <v>14</v>
      </c>
      <c r="I29" s="24">
        <v>296</v>
      </c>
      <c r="J29" s="24">
        <v>20</v>
      </c>
      <c r="K29" s="4" t="s">
        <v>20</v>
      </c>
      <c r="L29" s="22">
        <v>600</v>
      </c>
      <c r="M29" s="85">
        <v>0.3</v>
      </c>
      <c r="N29" s="31">
        <v>25.99</v>
      </c>
      <c r="O29" s="22">
        <v>1200000</v>
      </c>
      <c r="P29" s="80"/>
    </row>
    <row r="30" spans="2:16" x14ac:dyDescent="0.3">
      <c r="B30" s="23">
        <v>44191</v>
      </c>
      <c r="C30" s="4">
        <f t="shared" si="0"/>
        <v>23950</v>
      </c>
      <c r="D30" s="5">
        <v>23.95</v>
      </c>
      <c r="E30" s="5">
        <v>7.28</v>
      </c>
      <c r="F30" s="31">
        <v>7.64</v>
      </c>
      <c r="G30" s="26">
        <v>142</v>
      </c>
      <c r="H30" s="22">
        <v>12</v>
      </c>
      <c r="I30" s="24">
        <v>304</v>
      </c>
      <c r="J30" s="24">
        <v>25</v>
      </c>
      <c r="K30" s="4" t="s">
        <v>20</v>
      </c>
      <c r="L30" s="22">
        <v>500</v>
      </c>
      <c r="M30" s="85">
        <v>0.4</v>
      </c>
      <c r="N30" s="31">
        <v>27</v>
      </c>
      <c r="O30" s="22">
        <v>1400000</v>
      </c>
      <c r="P30" s="80"/>
    </row>
    <row r="31" spans="2:16" x14ac:dyDescent="0.3">
      <c r="B31" s="23">
        <v>44192</v>
      </c>
      <c r="C31" s="4">
        <f t="shared" si="0"/>
        <v>26160</v>
      </c>
      <c r="D31" s="5">
        <v>26.16</v>
      </c>
      <c r="E31" s="5">
        <v>7.31</v>
      </c>
      <c r="F31" s="31">
        <v>7.72</v>
      </c>
      <c r="G31" s="26">
        <v>148</v>
      </c>
      <c r="H31" s="22">
        <v>15</v>
      </c>
      <c r="I31" s="24">
        <v>290</v>
      </c>
      <c r="J31" s="24">
        <v>20</v>
      </c>
      <c r="K31" s="4" t="s">
        <v>20</v>
      </c>
      <c r="L31" s="22">
        <v>400</v>
      </c>
      <c r="M31" s="85">
        <v>0.5</v>
      </c>
      <c r="N31" s="31">
        <v>25.37</v>
      </c>
      <c r="O31" s="22">
        <v>1700000</v>
      </c>
      <c r="P31" s="80"/>
    </row>
    <row r="32" spans="2:16" x14ac:dyDescent="0.3">
      <c r="B32" s="23">
        <v>44193</v>
      </c>
      <c r="C32" s="4">
        <f t="shared" si="0"/>
        <v>23120</v>
      </c>
      <c r="D32" s="8">
        <v>23.12</v>
      </c>
      <c r="E32" s="31">
        <v>7.26</v>
      </c>
      <c r="F32" s="31">
        <v>7.73</v>
      </c>
      <c r="G32" s="22">
        <v>152</v>
      </c>
      <c r="H32" s="22">
        <v>13</v>
      </c>
      <c r="I32" s="22">
        <v>284</v>
      </c>
      <c r="J32" s="22">
        <v>23</v>
      </c>
      <c r="K32" s="4" t="s">
        <v>20</v>
      </c>
      <c r="L32" s="22">
        <v>600</v>
      </c>
      <c r="M32" s="85">
        <v>0.5</v>
      </c>
      <c r="N32" s="31">
        <v>24.67</v>
      </c>
      <c r="O32" s="22">
        <v>1300000</v>
      </c>
      <c r="P32" s="80"/>
    </row>
    <row r="33" spans="2:16" x14ac:dyDescent="0.3">
      <c r="B33" s="23">
        <v>44194</v>
      </c>
      <c r="C33" s="4">
        <f t="shared" si="0"/>
        <v>23020</v>
      </c>
      <c r="D33" s="31">
        <v>23.02</v>
      </c>
      <c r="E33" s="31">
        <v>7.34</v>
      </c>
      <c r="F33" s="31">
        <v>7.84</v>
      </c>
      <c r="G33" s="4">
        <v>145</v>
      </c>
      <c r="H33" s="4">
        <v>16</v>
      </c>
      <c r="I33" s="4">
        <v>293</v>
      </c>
      <c r="J33" s="4">
        <v>19</v>
      </c>
      <c r="K33" s="4" t="s">
        <v>20</v>
      </c>
      <c r="L33" s="22">
        <v>500</v>
      </c>
      <c r="M33" s="85">
        <v>0.3</v>
      </c>
      <c r="N33" s="31">
        <v>22.38</v>
      </c>
      <c r="O33" s="22">
        <v>1600000</v>
      </c>
      <c r="P33" s="80"/>
    </row>
    <row r="34" spans="2:16" x14ac:dyDescent="0.3">
      <c r="B34" s="23">
        <v>44195</v>
      </c>
      <c r="C34" s="4">
        <f t="shared" si="0"/>
        <v>24890</v>
      </c>
      <c r="D34" s="31">
        <v>24.89</v>
      </c>
      <c r="E34" s="31">
        <v>7.23</v>
      </c>
      <c r="F34" s="31">
        <v>7.78</v>
      </c>
      <c r="G34" s="4">
        <v>140</v>
      </c>
      <c r="H34" s="4">
        <v>17</v>
      </c>
      <c r="I34" s="4">
        <v>286</v>
      </c>
      <c r="J34" s="4">
        <v>26</v>
      </c>
      <c r="K34" s="4" t="s">
        <v>20</v>
      </c>
      <c r="L34" s="22">
        <v>500</v>
      </c>
      <c r="M34" s="85">
        <v>0.4</v>
      </c>
      <c r="N34" s="31">
        <v>24.72</v>
      </c>
      <c r="O34" s="22">
        <v>1300000</v>
      </c>
      <c r="P34" s="80"/>
    </row>
    <row r="35" spans="2:16" ht="15" thickBot="1" x14ac:dyDescent="0.35">
      <c r="B35" s="105">
        <v>44196</v>
      </c>
      <c r="C35" s="87">
        <f t="shared" si="0"/>
        <v>23490</v>
      </c>
      <c r="D35" s="74">
        <v>23.49</v>
      </c>
      <c r="E35" s="74">
        <v>7.27</v>
      </c>
      <c r="F35" s="74">
        <v>7.63</v>
      </c>
      <c r="G35" s="87">
        <v>145</v>
      </c>
      <c r="H35" s="87">
        <v>16</v>
      </c>
      <c r="I35" s="87">
        <v>300</v>
      </c>
      <c r="J35" s="87">
        <v>20</v>
      </c>
      <c r="K35" s="87" t="s">
        <v>20</v>
      </c>
      <c r="L35" s="112">
        <v>700</v>
      </c>
      <c r="M35" s="108">
        <v>0.6</v>
      </c>
      <c r="N35" s="74">
        <v>25.64</v>
      </c>
      <c r="O35" s="112">
        <v>1400000</v>
      </c>
      <c r="P35" s="80"/>
    </row>
    <row r="36" spans="2:16" ht="15" thickBot="1" x14ac:dyDescent="0.35">
      <c r="B36" s="99" t="s">
        <v>21</v>
      </c>
      <c r="C36" s="86">
        <f t="shared" ref="C36:O36" si="1">AVERAGE(C5:C35)</f>
        <v>24067.741935483871</v>
      </c>
      <c r="D36" s="86">
        <f t="shared" si="1"/>
        <v>24.067741935483873</v>
      </c>
      <c r="E36" s="86">
        <f t="shared" si="1"/>
        <v>7.1877419354838716</v>
      </c>
      <c r="F36" s="86">
        <f t="shared" si="1"/>
        <v>7.6787096774193531</v>
      </c>
      <c r="G36" s="86">
        <f t="shared" si="1"/>
        <v>142.29032258064515</v>
      </c>
      <c r="H36" s="86">
        <f t="shared" si="1"/>
        <v>14.612903225806452</v>
      </c>
      <c r="I36" s="86">
        <f t="shared" si="1"/>
        <v>286.54838709677421</v>
      </c>
      <c r="J36" s="86">
        <f t="shared" si="1"/>
        <v>23.322580645161292</v>
      </c>
      <c r="K36" s="86" t="s">
        <v>20</v>
      </c>
      <c r="L36" s="86">
        <f t="shared" si="1"/>
        <v>530.64516129032256</v>
      </c>
      <c r="M36" s="86">
        <f t="shared" si="1"/>
        <v>0.45806451612903237</v>
      </c>
      <c r="N36" s="86">
        <f t="shared" si="1"/>
        <v>26.884838709677421</v>
      </c>
      <c r="O36" s="86">
        <f t="shared" si="1"/>
        <v>1345161.2903225806</v>
      </c>
      <c r="P36" s="7"/>
    </row>
    <row r="37" spans="2:16" ht="15" thickBot="1" x14ac:dyDescent="0.35">
      <c r="B37" s="118" t="s">
        <v>46</v>
      </c>
      <c r="C37" s="119">
        <f>SUM(C5:C35)</f>
        <v>746100</v>
      </c>
      <c r="D37" s="120">
        <f t="shared" ref="D37:O37" si="2">SUM(D5:D35)</f>
        <v>746.1</v>
      </c>
      <c r="E37" s="120">
        <f t="shared" si="2"/>
        <v>222.82000000000002</v>
      </c>
      <c r="F37" s="120">
        <f t="shared" si="2"/>
        <v>238.03999999999994</v>
      </c>
      <c r="G37" s="120">
        <f t="shared" si="2"/>
        <v>4411</v>
      </c>
      <c r="H37" s="120">
        <f t="shared" si="2"/>
        <v>453</v>
      </c>
      <c r="I37" s="120">
        <f t="shared" si="2"/>
        <v>8883</v>
      </c>
      <c r="J37" s="120">
        <f t="shared" si="2"/>
        <v>723</v>
      </c>
      <c r="K37" s="120" t="s">
        <v>20</v>
      </c>
      <c r="L37" s="120">
        <f t="shared" si="2"/>
        <v>16450</v>
      </c>
      <c r="M37" s="120">
        <f t="shared" si="2"/>
        <v>14.200000000000003</v>
      </c>
      <c r="N37" s="120">
        <f t="shared" si="2"/>
        <v>833.43000000000006</v>
      </c>
      <c r="O37" s="120">
        <f t="shared" si="2"/>
        <v>41700000</v>
      </c>
      <c r="P37" s="121"/>
    </row>
    <row r="38" spans="2:16" ht="19.5" customHeight="1" x14ac:dyDescent="0.3"/>
    <row r="39" spans="2:16" ht="60" customHeight="1" x14ac:dyDescent="0.3">
      <c r="B39" s="116" t="s">
        <v>44</v>
      </c>
      <c r="C39" s="124" t="s">
        <v>45</v>
      </c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</row>
    <row r="40" spans="2:16" ht="19.5" customHeight="1" x14ac:dyDescent="0.3">
      <c r="P40" s="115"/>
    </row>
    <row r="41" spans="2:16" ht="19.5" customHeight="1" x14ac:dyDescent="0.3">
      <c r="B41" t="s">
        <v>47</v>
      </c>
      <c r="C41"/>
      <c r="D41" s="122">
        <f>MAX(D4:D34)</f>
        <v>26.16</v>
      </c>
      <c r="E41" s="122">
        <f t="shared" ref="E41:O41" si="3">MAX(E4:E34)</f>
        <v>7.34</v>
      </c>
      <c r="F41" s="122">
        <f t="shared" si="3"/>
        <v>7.91</v>
      </c>
      <c r="G41" s="122">
        <f t="shared" si="3"/>
        <v>156</v>
      </c>
      <c r="H41" s="122">
        <f t="shared" si="3"/>
        <v>17</v>
      </c>
      <c r="I41" s="122">
        <f t="shared" si="3"/>
        <v>314</v>
      </c>
      <c r="J41" s="122">
        <f t="shared" si="3"/>
        <v>28</v>
      </c>
      <c r="K41" s="122">
        <f t="shared" si="3"/>
        <v>0</v>
      </c>
      <c r="L41" s="122">
        <f t="shared" si="3"/>
        <v>700</v>
      </c>
      <c r="M41" s="122">
        <f t="shared" si="3"/>
        <v>0.6</v>
      </c>
      <c r="N41" s="122">
        <f t="shared" si="3"/>
        <v>34.82</v>
      </c>
      <c r="O41" s="122">
        <f t="shared" si="3"/>
        <v>1700000</v>
      </c>
    </row>
    <row r="42" spans="2:16" ht="19.5" customHeight="1" x14ac:dyDescent="0.3">
      <c r="B42" t="s">
        <v>48</v>
      </c>
      <c r="C42"/>
      <c r="D42" s="122">
        <f>MIN(D4:D34)</f>
        <v>22.01</v>
      </c>
      <c r="E42" s="122">
        <f t="shared" ref="E42:O42" si="4">MIN(E4:E34)</f>
        <v>6.79</v>
      </c>
      <c r="F42" s="122">
        <f t="shared" si="4"/>
        <v>7.43</v>
      </c>
      <c r="G42" s="122">
        <f t="shared" si="4"/>
        <v>122</v>
      </c>
      <c r="H42" s="122">
        <f t="shared" si="4"/>
        <v>12</v>
      </c>
      <c r="I42" s="122">
        <f t="shared" si="4"/>
        <v>255</v>
      </c>
      <c r="J42" s="122">
        <f t="shared" si="4"/>
        <v>18</v>
      </c>
      <c r="K42" s="122">
        <f t="shared" si="4"/>
        <v>0</v>
      </c>
      <c r="L42" s="122">
        <f t="shared" si="4"/>
        <v>400</v>
      </c>
      <c r="M42" s="122">
        <f t="shared" si="4"/>
        <v>0.3</v>
      </c>
      <c r="N42" s="122">
        <f t="shared" si="4"/>
        <v>21.3</v>
      </c>
      <c r="O42" s="122">
        <f t="shared" si="4"/>
        <v>1100000</v>
      </c>
    </row>
    <row r="43" spans="2:16" ht="19.5" customHeight="1" x14ac:dyDescent="0.3"/>
    <row r="44" spans="2:16" ht="19.5" customHeight="1" x14ac:dyDescent="0.3"/>
    <row r="45" spans="2:16" ht="19.5" customHeight="1" x14ac:dyDescent="0.3"/>
    <row r="46" spans="2:16" ht="19.5" customHeight="1" x14ac:dyDescent="0.3"/>
    <row r="47" spans="2:16" ht="19.5" customHeight="1" x14ac:dyDescent="0.3"/>
    <row r="48" spans="2:16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</sheetData>
  <mergeCells count="10">
    <mergeCell ref="C39:O39"/>
    <mergeCell ref="B2:P2"/>
    <mergeCell ref="B3:B4"/>
    <mergeCell ref="C3:D3"/>
    <mergeCell ref="E3:F3"/>
    <mergeCell ref="G3:H3"/>
    <mergeCell ref="I3:J3"/>
    <mergeCell ref="K3:L3"/>
    <mergeCell ref="P3:P4"/>
    <mergeCell ref="N3:O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4"/>
  <sheetViews>
    <sheetView tabSelected="1" topLeftCell="A20" zoomScale="82" zoomScaleNormal="82" workbookViewId="0">
      <selection activeCell="S39" sqref="S39"/>
    </sheetView>
  </sheetViews>
  <sheetFormatPr defaultColWidth="9.109375" defaultRowHeight="14.4" x14ac:dyDescent="0.3"/>
  <cols>
    <col min="1" max="1" width="2.44140625" style="1" customWidth="1"/>
    <col min="2" max="2" width="15.6640625" style="1" customWidth="1"/>
    <col min="3" max="5" width="10.6640625" style="1" customWidth="1"/>
    <col min="6" max="6" width="10.44140625" style="1" customWidth="1"/>
    <col min="7" max="7" width="10.6640625" style="1" customWidth="1"/>
    <col min="8" max="8" width="10.109375" style="1" customWidth="1"/>
    <col min="9" max="14" width="10.6640625" style="1" customWidth="1"/>
    <col min="15" max="15" width="11.6640625" style="1" customWidth="1"/>
    <col min="16" max="16" width="33.109375" style="1" customWidth="1"/>
    <col min="17" max="16384" width="9.109375" style="1"/>
  </cols>
  <sheetData>
    <row r="1" spans="1:44" ht="15" thickBot="1" x14ac:dyDescent="0.35"/>
    <row r="2" spans="1:44" ht="69.75" customHeight="1" thickBot="1" x14ac:dyDescent="0.35">
      <c r="A2" s="2"/>
      <c r="B2" s="152" t="s">
        <v>25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4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89.25" customHeight="1" x14ac:dyDescent="0.3">
      <c r="A3" s="2"/>
      <c r="B3" s="138" t="s">
        <v>1</v>
      </c>
      <c r="C3" s="140" t="s">
        <v>36</v>
      </c>
      <c r="D3" s="141"/>
      <c r="E3" s="142" t="s">
        <v>3</v>
      </c>
      <c r="F3" s="142"/>
      <c r="G3" s="143" t="s">
        <v>4</v>
      </c>
      <c r="H3" s="144"/>
      <c r="I3" s="145" t="s">
        <v>5</v>
      </c>
      <c r="J3" s="144"/>
      <c r="K3" s="146" t="s">
        <v>6</v>
      </c>
      <c r="L3" s="144"/>
      <c r="M3" s="64" t="s">
        <v>7</v>
      </c>
      <c r="N3" s="146" t="s">
        <v>29</v>
      </c>
      <c r="O3" s="146"/>
      <c r="P3" s="147" t="s">
        <v>8</v>
      </c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81" customHeight="1" thickBot="1" x14ac:dyDescent="0.35">
      <c r="A4" s="3"/>
      <c r="B4" s="139"/>
      <c r="C4" s="62" t="s">
        <v>9</v>
      </c>
      <c r="D4" s="62" t="s">
        <v>10</v>
      </c>
      <c r="E4" s="16" t="s">
        <v>11</v>
      </c>
      <c r="F4" s="16" t="s">
        <v>12</v>
      </c>
      <c r="G4" s="17" t="s">
        <v>13</v>
      </c>
      <c r="H4" s="17" t="s">
        <v>26</v>
      </c>
      <c r="I4" s="18" t="s">
        <v>15</v>
      </c>
      <c r="J4" s="18" t="s">
        <v>27</v>
      </c>
      <c r="K4" s="19" t="s">
        <v>17</v>
      </c>
      <c r="L4" s="19" t="s">
        <v>18</v>
      </c>
      <c r="M4" s="19" t="s">
        <v>19</v>
      </c>
      <c r="N4" s="19" t="s">
        <v>30</v>
      </c>
      <c r="O4" s="19" t="s">
        <v>31</v>
      </c>
      <c r="P4" s="148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x14ac:dyDescent="0.3">
      <c r="B5" s="23">
        <v>44166</v>
      </c>
      <c r="C5" s="14">
        <f>D5*1000</f>
        <v>8103</v>
      </c>
      <c r="D5" s="61">
        <v>8.1029999999999998</v>
      </c>
      <c r="E5" s="65">
        <v>7.23</v>
      </c>
      <c r="F5" s="65">
        <v>7.62</v>
      </c>
      <c r="G5" s="83">
        <v>138</v>
      </c>
      <c r="H5" s="84">
        <v>16</v>
      </c>
      <c r="I5" s="65">
        <v>276</v>
      </c>
      <c r="J5" s="65">
        <v>24</v>
      </c>
      <c r="K5" s="14" t="s">
        <v>20</v>
      </c>
      <c r="L5" s="66">
        <v>600</v>
      </c>
      <c r="M5" s="67">
        <v>0.5</v>
      </c>
      <c r="N5" s="68">
        <v>22.2</v>
      </c>
      <c r="O5" s="66">
        <v>1600000</v>
      </c>
      <c r="P5" s="80"/>
    </row>
    <row r="6" spans="1:44" x14ac:dyDescent="0.3">
      <c r="B6" s="23">
        <v>44167</v>
      </c>
      <c r="C6" s="4">
        <f t="shared" ref="C6:C35" si="0">D6*1000</f>
        <v>7195</v>
      </c>
      <c r="D6" s="33">
        <v>7.1950000000000003</v>
      </c>
      <c r="E6" s="25">
        <v>7.26</v>
      </c>
      <c r="F6" s="25">
        <v>7.69</v>
      </c>
      <c r="G6" s="27">
        <v>135</v>
      </c>
      <c r="H6" s="21">
        <v>17</v>
      </c>
      <c r="I6" s="25">
        <v>271</v>
      </c>
      <c r="J6" s="25">
        <v>23</v>
      </c>
      <c r="K6" s="4" t="s">
        <v>20</v>
      </c>
      <c r="L6" s="51">
        <v>700</v>
      </c>
      <c r="M6" s="42">
        <v>0.5</v>
      </c>
      <c r="N6" s="49">
        <v>23.5</v>
      </c>
      <c r="O6" s="51">
        <v>1400000</v>
      </c>
      <c r="P6" s="80"/>
    </row>
    <row r="7" spans="1:44" x14ac:dyDescent="0.3">
      <c r="B7" s="23">
        <v>44168</v>
      </c>
      <c r="C7" s="4">
        <f t="shared" si="0"/>
        <v>7676</v>
      </c>
      <c r="D7" s="33">
        <v>7.6760000000000002</v>
      </c>
      <c r="E7" s="33">
        <v>7.3</v>
      </c>
      <c r="F7" s="25">
        <v>7.58</v>
      </c>
      <c r="G7" s="27">
        <v>140</v>
      </c>
      <c r="H7" s="21">
        <v>16</v>
      </c>
      <c r="I7" s="25">
        <v>263</v>
      </c>
      <c r="J7" s="25">
        <v>22</v>
      </c>
      <c r="K7" s="4" t="s">
        <v>20</v>
      </c>
      <c r="L7" s="51">
        <v>600</v>
      </c>
      <c r="M7" s="42">
        <v>0.5</v>
      </c>
      <c r="N7" s="49">
        <v>21.8</v>
      </c>
      <c r="O7" s="51">
        <v>1600000</v>
      </c>
      <c r="P7" s="80"/>
    </row>
    <row r="8" spans="1:44" x14ac:dyDescent="0.3">
      <c r="B8" s="23">
        <v>44169</v>
      </c>
      <c r="C8" s="4">
        <f t="shared" si="0"/>
        <v>7101</v>
      </c>
      <c r="D8" s="33">
        <v>7.101</v>
      </c>
      <c r="E8" s="25">
        <v>7.18</v>
      </c>
      <c r="F8" s="25">
        <v>7.61</v>
      </c>
      <c r="G8" s="27">
        <v>135</v>
      </c>
      <c r="H8" s="21">
        <v>17</v>
      </c>
      <c r="I8" s="25">
        <v>260</v>
      </c>
      <c r="J8" s="25">
        <v>25</v>
      </c>
      <c r="K8" s="4" t="s">
        <v>20</v>
      </c>
      <c r="L8" s="51">
        <v>500</v>
      </c>
      <c r="M8" s="42">
        <v>0.5</v>
      </c>
      <c r="N8" s="49">
        <v>22.7</v>
      </c>
      <c r="O8" s="51">
        <v>1200000</v>
      </c>
      <c r="P8" s="80"/>
    </row>
    <row r="9" spans="1:44" x14ac:dyDescent="0.3">
      <c r="B9" s="23">
        <v>44170</v>
      </c>
      <c r="C9" s="4">
        <f t="shared" si="0"/>
        <v>8610</v>
      </c>
      <c r="D9" s="33">
        <v>8.61</v>
      </c>
      <c r="E9" s="25">
        <v>7.26</v>
      </c>
      <c r="F9" s="25">
        <v>7.54</v>
      </c>
      <c r="G9" s="27">
        <v>142</v>
      </c>
      <c r="H9" s="21">
        <v>16</v>
      </c>
      <c r="I9" s="25">
        <v>268</v>
      </c>
      <c r="J9" s="25">
        <v>24</v>
      </c>
      <c r="K9" s="4" t="s">
        <v>20</v>
      </c>
      <c r="L9" s="55">
        <v>650</v>
      </c>
      <c r="M9" s="58">
        <v>0.5</v>
      </c>
      <c r="N9" s="54">
        <v>23.1</v>
      </c>
      <c r="O9" s="51">
        <v>1300000</v>
      </c>
      <c r="P9" s="80"/>
    </row>
    <row r="10" spans="1:44" x14ac:dyDescent="0.3">
      <c r="B10" s="23">
        <v>44171</v>
      </c>
      <c r="C10" s="4">
        <f t="shared" si="0"/>
        <v>7895</v>
      </c>
      <c r="D10" s="33">
        <v>7.8949999999999996</v>
      </c>
      <c r="E10" s="25">
        <v>7.33</v>
      </c>
      <c r="F10" s="25">
        <v>7.75</v>
      </c>
      <c r="G10" s="27">
        <v>136</v>
      </c>
      <c r="H10" s="21">
        <v>17</v>
      </c>
      <c r="I10" s="25">
        <v>264</v>
      </c>
      <c r="J10" s="25">
        <v>22</v>
      </c>
      <c r="K10" s="4" t="s">
        <v>20</v>
      </c>
      <c r="L10" s="55">
        <v>500</v>
      </c>
      <c r="M10" s="58">
        <v>0.5</v>
      </c>
      <c r="N10" s="54">
        <v>21.8</v>
      </c>
      <c r="O10" s="51">
        <v>1600000</v>
      </c>
      <c r="P10" s="80"/>
    </row>
    <row r="11" spans="1:44" x14ac:dyDescent="0.3">
      <c r="B11" s="23">
        <v>44172</v>
      </c>
      <c r="C11" s="42">
        <f t="shared" si="0"/>
        <v>7664</v>
      </c>
      <c r="D11" s="5">
        <v>7.6639999999999997</v>
      </c>
      <c r="E11" s="24">
        <v>7.22</v>
      </c>
      <c r="F11" s="24">
        <v>7.75</v>
      </c>
      <c r="G11" s="39">
        <v>138</v>
      </c>
      <c r="H11" s="39">
        <v>15</v>
      </c>
      <c r="I11" s="24">
        <v>258</v>
      </c>
      <c r="J11" s="24">
        <v>23</v>
      </c>
      <c r="K11" s="4" t="s">
        <v>20</v>
      </c>
      <c r="L11" s="88">
        <v>600</v>
      </c>
      <c r="M11" s="89">
        <v>0.5</v>
      </c>
      <c r="N11" s="90">
        <v>22.3</v>
      </c>
      <c r="O11" s="22">
        <v>1300000</v>
      </c>
      <c r="P11" s="80"/>
    </row>
    <row r="12" spans="1:44" x14ac:dyDescent="0.3">
      <c r="B12" s="23">
        <v>44173</v>
      </c>
      <c r="C12" s="42">
        <f t="shared" si="0"/>
        <v>7812</v>
      </c>
      <c r="D12" s="5">
        <v>7.8120000000000003</v>
      </c>
      <c r="E12" s="24">
        <v>7.31</v>
      </c>
      <c r="F12" s="24">
        <v>7.47</v>
      </c>
      <c r="G12" s="39">
        <v>145</v>
      </c>
      <c r="H12" s="39">
        <v>16</v>
      </c>
      <c r="I12" s="24">
        <v>264</v>
      </c>
      <c r="J12" s="24">
        <v>22</v>
      </c>
      <c r="K12" s="4" t="s">
        <v>20</v>
      </c>
      <c r="L12" s="88">
        <v>500</v>
      </c>
      <c r="M12" s="89">
        <v>0.5</v>
      </c>
      <c r="N12" s="90">
        <v>23.5</v>
      </c>
      <c r="O12" s="22">
        <v>1200000</v>
      </c>
      <c r="P12" s="80"/>
    </row>
    <row r="13" spans="1:44" x14ac:dyDescent="0.3">
      <c r="B13" s="23">
        <v>44174</v>
      </c>
      <c r="C13" s="42">
        <f t="shared" si="0"/>
        <v>7773</v>
      </c>
      <c r="D13" s="5">
        <v>7.7729999999999997</v>
      </c>
      <c r="E13" s="24">
        <v>7.37</v>
      </c>
      <c r="F13" s="24">
        <v>7.58</v>
      </c>
      <c r="G13" s="39">
        <v>150</v>
      </c>
      <c r="H13" s="39">
        <v>15</v>
      </c>
      <c r="I13" s="24">
        <v>257</v>
      </c>
      <c r="J13" s="24">
        <v>24</v>
      </c>
      <c r="K13" s="4" t="s">
        <v>20</v>
      </c>
      <c r="L13" s="88">
        <v>600</v>
      </c>
      <c r="M13" s="89">
        <v>0.5</v>
      </c>
      <c r="N13" s="90">
        <v>22.3</v>
      </c>
      <c r="O13" s="22">
        <v>1100000</v>
      </c>
      <c r="P13" s="80"/>
    </row>
    <row r="14" spans="1:44" x14ac:dyDescent="0.3">
      <c r="B14" s="23">
        <v>44175</v>
      </c>
      <c r="C14" s="4">
        <f t="shared" si="0"/>
        <v>7429</v>
      </c>
      <c r="D14" s="9">
        <v>7.4290000000000003</v>
      </c>
      <c r="E14" s="9">
        <v>7.19</v>
      </c>
      <c r="F14" s="9">
        <v>7.43</v>
      </c>
      <c r="G14" s="39">
        <v>142</v>
      </c>
      <c r="H14" s="91">
        <v>17</v>
      </c>
      <c r="I14" s="9">
        <v>267</v>
      </c>
      <c r="J14" s="9">
        <v>23</v>
      </c>
      <c r="K14" s="4" t="s">
        <v>20</v>
      </c>
      <c r="L14" s="22">
        <v>500</v>
      </c>
      <c r="M14" s="4">
        <v>0.5</v>
      </c>
      <c r="N14" s="31">
        <v>21.6</v>
      </c>
      <c r="O14" s="22">
        <v>1400000</v>
      </c>
      <c r="P14" s="80"/>
    </row>
    <row r="15" spans="1:44" x14ac:dyDescent="0.3">
      <c r="B15" s="23">
        <v>44176</v>
      </c>
      <c r="C15" s="4">
        <f t="shared" si="0"/>
        <v>7494</v>
      </c>
      <c r="D15" s="5">
        <v>7.4939999999999998</v>
      </c>
      <c r="E15" s="24">
        <v>7.24</v>
      </c>
      <c r="F15" s="24">
        <v>7.53</v>
      </c>
      <c r="G15" s="39">
        <v>140</v>
      </c>
      <c r="H15" s="39">
        <v>16</v>
      </c>
      <c r="I15" s="24">
        <v>261</v>
      </c>
      <c r="J15" s="24">
        <v>24</v>
      </c>
      <c r="K15" s="4" t="s">
        <v>20</v>
      </c>
      <c r="L15" s="22">
        <v>700</v>
      </c>
      <c r="M15" s="4">
        <v>0.5</v>
      </c>
      <c r="N15" s="31">
        <v>22.5</v>
      </c>
      <c r="O15" s="22">
        <v>1600000</v>
      </c>
      <c r="P15" s="80"/>
    </row>
    <row r="16" spans="1:44" x14ac:dyDescent="0.3">
      <c r="B16" s="23">
        <v>44177</v>
      </c>
      <c r="C16" s="4">
        <f t="shared" si="0"/>
        <v>8862</v>
      </c>
      <c r="D16" s="5">
        <v>8.8620000000000001</v>
      </c>
      <c r="E16" s="24">
        <v>7.16</v>
      </c>
      <c r="F16" s="24">
        <v>7.38</v>
      </c>
      <c r="G16" s="39">
        <v>145</v>
      </c>
      <c r="H16" s="39">
        <v>15</v>
      </c>
      <c r="I16" s="24">
        <v>272</v>
      </c>
      <c r="J16" s="24">
        <v>23</v>
      </c>
      <c r="K16" s="4" t="s">
        <v>20</v>
      </c>
      <c r="L16" s="22">
        <v>600</v>
      </c>
      <c r="M16" s="4">
        <v>0.5</v>
      </c>
      <c r="N16" s="31">
        <v>23.1</v>
      </c>
      <c r="O16" s="22">
        <v>1400000</v>
      </c>
      <c r="P16" s="80"/>
    </row>
    <row r="17" spans="2:16" x14ac:dyDescent="0.3">
      <c r="B17" s="23">
        <v>44178</v>
      </c>
      <c r="C17" s="4">
        <f t="shared" si="0"/>
        <v>8191.0000000000009</v>
      </c>
      <c r="D17" s="5">
        <v>8.1910000000000007</v>
      </c>
      <c r="E17" s="24">
        <v>7.34</v>
      </c>
      <c r="F17" s="24">
        <v>7.67</v>
      </c>
      <c r="G17" s="39">
        <v>132</v>
      </c>
      <c r="H17" s="39">
        <v>16</v>
      </c>
      <c r="I17" s="24">
        <v>260</v>
      </c>
      <c r="J17" s="24">
        <v>22</v>
      </c>
      <c r="K17" s="4" t="s">
        <v>20</v>
      </c>
      <c r="L17" s="22">
        <v>500</v>
      </c>
      <c r="M17" s="4">
        <v>0.5</v>
      </c>
      <c r="N17" s="31">
        <v>22.4</v>
      </c>
      <c r="O17" s="22">
        <v>1300000</v>
      </c>
      <c r="P17" s="80"/>
    </row>
    <row r="18" spans="2:16" x14ac:dyDescent="0.3">
      <c r="B18" s="23">
        <v>44179</v>
      </c>
      <c r="C18" s="4">
        <f t="shared" si="0"/>
        <v>7971</v>
      </c>
      <c r="D18" s="5">
        <v>7.9710000000000001</v>
      </c>
      <c r="E18" s="24">
        <v>7.29</v>
      </c>
      <c r="F18" s="24">
        <v>7.54</v>
      </c>
      <c r="G18" s="39">
        <v>142</v>
      </c>
      <c r="H18" s="39">
        <v>15</v>
      </c>
      <c r="I18" s="24">
        <v>266</v>
      </c>
      <c r="J18" s="24">
        <v>21</v>
      </c>
      <c r="K18" s="4" t="s">
        <v>20</v>
      </c>
      <c r="L18" s="22">
        <v>700</v>
      </c>
      <c r="M18" s="4">
        <v>0.5</v>
      </c>
      <c r="N18" s="31">
        <v>23.9</v>
      </c>
      <c r="O18" s="22">
        <v>1600000</v>
      </c>
      <c r="P18" s="80"/>
    </row>
    <row r="19" spans="2:16" x14ac:dyDescent="0.3">
      <c r="B19" s="23">
        <v>44180</v>
      </c>
      <c r="C19" s="4">
        <f t="shared" si="0"/>
        <v>8295</v>
      </c>
      <c r="D19" s="5">
        <v>8.2949999999999999</v>
      </c>
      <c r="E19" s="24">
        <v>7.21</v>
      </c>
      <c r="F19" s="24">
        <v>7.65</v>
      </c>
      <c r="G19" s="39">
        <v>135</v>
      </c>
      <c r="H19" s="39">
        <v>17</v>
      </c>
      <c r="I19" s="24">
        <v>254</v>
      </c>
      <c r="J19" s="24">
        <v>22</v>
      </c>
      <c r="K19" s="4" t="s">
        <v>20</v>
      </c>
      <c r="L19" s="22">
        <v>600</v>
      </c>
      <c r="M19" s="4">
        <v>0.4</v>
      </c>
      <c r="N19" s="31">
        <v>21.2</v>
      </c>
      <c r="O19" s="22">
        <v>1200000</v>
      </c>
      <c r="P19" s="80"/>
    </row>
    <row r="20" spans="2:16" x14ac:dyDescent="0.3">
      <c r="B20" s="23">
        <v>44181</v>
      </c>
      <c r="C20" s="4">
        <f t="shared" si="0"/>
        <v>9903</v>
      </c>
      <c r="D20" s="5">
        <v>9.9030000000000005</v>
      </c>
      <c r="E20" s="24">
        <v>7.27</v>
      </c>
      <c r="F20" s="24">
        <v>7.74</v>
      </c>
      <c r="G20" s="39">
        <v>130</v>
      </c>
      <c r="H20" s="39">
        <v>16</v>
      </c>
      <c r="I20" s="24">
        <v>264</v>
      </c>
      <c r="J20" s="24">
        <v>24</v>
      </c>
      <c r="K20" s="4" t="s">
        <v>20</v>
      </c>
      <c r="L20" s="22">
        <v>500</v>
      </c>
      <c r="M20" s="4">
        <v>0.5</v>
      </c>
      <c r="N20" s="31">
        <v>22.6</v>
      </c>
      <c r="O20" s="22">
        <v>1400000</v>
      </c>
      <c r="P20" s="80"/>
    </row>
    <row r="21" spans="2:16" x14ac:dyDescent="0.3">
      <c r="B21" s="23">
        <v>44182</v>
      </c>
      <c r="C21" s="4">
        <f t="shared" si="0"/>
        <v>7972</v>
      </c>
      <c r="D21" s="5">
        <v>7.9720000000000004</v>
      </c>
      <c r="E21" s="24">
        <v>7.16</v>
      </c>
      <c r="F21" s="24">
        <v>7.46</v>
      </c>
      <c r="G21" s="26">
        <v>132</v>
      </c>
      <c r="H21" s="39">
        <v>15</v>
      </c>
      <c r="I21" s="24">
        <v>271</v>
      </c>
      <c r="J21" s="24">
        <v>25</v>
      </c>
      <c r="K21" s="4" t="s">
        <v>20</v>
      </c>
      <c r="L21" s="22">
        <v>400</v>
      </c>
      <c r="M21" s="4">
        <v>0.4</v>
      </c>
      <c r="N21" s="31">
        <v>23.3</v>
      </c>
      <c r="O21" s="22">
        <v>1300000</v>
      </c>
      <c r="P21" s="80"/>
    </row>
    <row r="22" spans="2:16" x14ac:dyDescent="0.3">
      <c r="B22" s="23">
        <v>44183</v>
      </c>
      <c r="C22" s="4">
        <f t="shared" si="0"/>
        <v>7601</v>
      </c>
      <c r="D22" s="5">
        <v>7.601</v>
      </c>
      <c r="E22" s="24">
        <v>7.26</v>
      </c>
      <c r="F22" s="24">
        <v>7.53</v>
      </c>
      <c r="G22" s="26">
        <v>128</v>
      </c>
      <c r="H22" s="39">
        <v>17</v>
      </c>
      <c r="I22" s="24">
        <v>258</v>
      </c>
      <c r="J22" s="24">
        <v>23</v>
      </c>
      <c r="K22" s="4" t="s">
        <v>20</v>
      </c>
      <c r="L22" s="22">
        <v>600</v>
      </c>
      <c r="M22" s="4">
        <v>0.5</v>
      </c>
      <c r="N22" s="31">
        <v>21.5</v>
      </c>
      <c r="O22" s="22">
        <v>1200000</v>
      </c>
      <c r="P22" s="80"/>
    </row>
    <row r="23" spans="2:16" x14ac:dyDescent="0.3">
      <c r="B23" s="23">
        <v>44184</v>
      </c>
      <c r="C23" s="4">
        <f t="shared" si="0"/>
        <v>8006</v>
      </c>
      <c r="D23" s="5">
        <v>8.0060000000000002</v>
      </c>
      <c r="E23" s="24">
        <v>7.31</v>
      </c>
      <c r="F23" s="24">
        <v>7.63</v>
      </c>
      <c r="G23" s="26">
        <v>135</v>
      </c>
      <c r="H23" s="39">
        <v>16</v>
      </c>
      <c r="I23" s="24">
        <v>265</v>
      </c>
      <c r="J23" s="24">
        <v>21</v>
      </c>
      <c r="K23" s="4" t="s">
        <v>20</v>
      </c>
      <c r="L23" s="22">
        <v>500</v>
      </c>
      <c r="M23" s="4">
        <v>0.4</v>
      </c>
      <c r="N23" s="31">
        <v>22.7</v>
      </c>
      <c r="O23" s="22">
        <v>1400000</v>
      </c>
      <c r="P23" s="80"/>
    </row>
    <row r="24" spans="2:16" x14ac:dyDescent="0.3">
      <c r="B24" s="23">
        <v>44185</v>
      </c>
      <c r="C24" s="4">
        <f t="shared" si="0"/>
        <v>8096</v>
      </c>
      <c r="D24" s="5">
        <v>8.0960000000000001</v>
      </c>
      <c r="E24" s="24">
        <v>7.23</v>
      </c>
      <c r="F24" s="24">
        <v>7.59</v>
      </c>
      <c r="G24" s="26">
        <v>142</v>
      </c>
      <c r="H24" s="39">
        <v>15</v>
      </c>
      <c r="I24" s="24">
        <v>271</v>
      </c>
      <c r="J24" s="24">
        <v>24</v>
      </c>
      <c r="K24" s="4" t="s">
        <v>20</v>
      </c>
      <c r="L24" s="22">
        <v>600</v>
      </c>
      <c r="M24" s="4">
        <v>0.5</v>
      </c>
      <c r="N24" s="31">
        <v>23.3</v>
      </c>
      <c r="O24" s="22">
        <v>1300000</v>
      </c>
      <c r="P24" s="80"/>
    </row>
    <row r="25" spans="2:16" x14ac:dyDescent="0.3">
      <c r="B25" s="23">
        <v>44186</v>
      </c>
      <c r="C25" s="4">
        <f t="shared" si="0"/>
        <v>7163</v>
      </c>
      <c r="D25" s="5">
        <v>7.1630000000000003</v>
      </c>
      <c r="E25" s="24">
        <v>7.36</v>
      </c>
      <c r="F25" s="24">
        <v>7.62</v>
      </c>
      <c r="G25" s="26">
        <v>138</v>
      </c>
      <c r="H25" s="39">
        <v>16</v>
      </c>
      <c r="I25" s="24">
        <v>252</v>
      </c>
      <c r="J25" s="24">
        <v>25</v>
      </c>
      <c r="K25" s="4" t="s">
        <v>20</v>
      </c>
      <c r="L25" s="22">
        <v>700</v>
      </c>
      <c r="M25" s="4">
        <v>0.5</v>
      </c>
      <c r="N25" s="31">
        <v>22.3</v>
      </c>
      <c r="O25" s="22">
        <v>1600000</v>
      </c>
      <c r="P25" s="80"/>
    </row>
    <row r="26" spans="2:16" x14ac:dyDescent="0.3">
      <c r="B26" s="23">
        <v>44187</v>
      </c>
      <c r="C26" s="4">
        <f t="shared" si="0"/>
        <v>7095</v>
      </c>
      <c r="D26" s="5">
        <v>7.0949999999999998</v>
      </c>
      <c r="E26" s="24">
        <v>7.18</v>
      </c>
      <c r="F26" s="24">
        <v>7.44</v>
      </c>
      <c r="G26" s="26">
        <v>145</v>
      </c>
      <c r="H26" s="39">
        <v>17</v>
      </c>
      <c r="I26" s="24">
        <v>261</v>
      </c>
      <c r="J26" s="24">
        <v>22</v>
      </c>
      <c r="K26" s="4" t="s">
        <v>20</v>
      </c>
      <c r="L26" s="22">
        <v>500</v>
      </c>
      <c r="M26" s="4">
        <v>0.4</v>
      </c>
      <c r="N26" s="31">
        <v>23.6</v>
      </c>
      <c r="O26" s="22">
        <v>1400000</v>
      </c>
      <c r="P26" s="80"/>
    </row>
    <row r="27" spans="2:16" x14ac:dyDescent="0.3">
      <c r="B27" s="23">
        <v>44188</v>
      </c>
      <c r="C27" s="4">
        <f t="shared" si="0"/>
        <v>7924</v>
      </c>
      <c r="D27" s="5">
        <v>7.9240000000000004</v>
      </c>
      <c r="E27" s="24">
        <v>7.27</v>
      </c>
      <c r="F27" s="24">
        <v>7.56</v>
      </c>
      <c r="G27" s="26">
        <v>150</v>
      </c>
      <c r="H27" s="24">
        <v>16</v>
      </c>
      <c r="I27" s="24">
        <v>274</v>
      </c>
      <c r="J27" s="24">
        <v>23</v>
      </c>
      <c r="K27" s="4" t="s">
        <v>20</v>
      </c>
      <c r="L27" s="22">
        <v>400</v>
      </c>
      <c r="M27" s="4">
        <v>0.5</v>
      </c>
      <c r="N27" s="31">
        <v>21.8</v>
      </c>
      <c r="O27" s="22">
        <v>1100000</v>
      </c>
      <c r="P27" s="80"/>
    </row>
    <row r="28" spans="2:16" x14ac:dyDescent="0.3">
      <c r="B28" s="23">
        <v>44189</v>
      </c>
      <c r="C28" s="4">
        <f t="shared" si="0"/>
        <v>7958</v>
      </c>
      <c r="D28" s="5">
        <v>7.9580000000000002</v>
      </c>
      <c r="E28" s="24">
        <v>7.32</v>
      </c>
      <c r="F28" s="24">
        <v>7.65</v>
      </c>
      <c r="G28" s="26">
        <v>140</v>
      </c>
      <c r="H28" s="24">
        <v>15</v>
      </c>
      <c r="I28" s="24">
        <v>258</v>
      </c>
      <c r="J28" s="24">
        <v>21</v>
      </c>
      <c r="K28" s="4" t="s">
        <v>20</v>
      </c>
      <c r="L28" s="22">
        <v>600</v>
      </c>
      <c r="M28" s="4">
        <v>0.5</v>
      </c>
      <c r="N28" s="31">
        <v>22.5</v>
      </c>
      <c r="O28" s="22">
        <v>1300000</v>
      </c>
      <c r="P28" s="80"/>
    </row>
    <row r="29" spans="2:16" x14ac:dyDescent="0.3">
      <c r="B29" s="23">
        <v>44190</v>
      </c>
      <c r="C29" s="4">
        <f t="shared" si="0"/>
        <v>8271</v>
      </c>
      <c r="D29" s="5">
        <v>8.2710000000000008</v>
      </c>
      <c r="E29" s="24">
        <v>7.18</v>
      </c>
      <c r="F29" s="24">
        <v>7.49</v>
      </c>
      <c r="G29" s="26">
        <v>146</v>
      </c>
      <c r="H29" s="24">
        <v>14</v>
      </c>
      <c r="I29" s="24">
        <v>261</v>
      </c>
      <c r="J29" s="24">
        <v>17</v>
      </c>
      <c r="K29" s="4" t="s">
        <v>20</v>
      </c>
      <c r="L29" s="22">
        <v>500</v>
      </c>
      <c r="M29" s="4">
        <v>0.5</v>
      </c>
      <c r="N29" s="31">
        <v>23.1</v>
      </c>
      <c r="O29" s="22">
        <v>1200000</v>
      </c>
      <c r="P29" s="80"/>
    </row>
    <row r="30" spans="2:16" x14ac:dyDescent="0.3">
      <c r="B30" s="23">
        <v>44191</v>
      </c>
      <c r="C30" s="42">
        <f t="shared" si="0"/>
        <v>8071</v>
      </c>
      <c r="D30" s="5">
        <v>8.0709999999999997</v>
      </c>
      <c r="E30" s="24">
        <v>7.27</v>
      </c>
      <c r="F30" s="24">
        <v>7.59</v>
      </c>
      <c r="G30" s="27">
        <v>138</v>
      </c>
      <c r="H30" s="25">
        <v>15</v>
      </c>
      <c r="I30" s="24">
        <v>255</v>
      </c>
      <c r="J30" s="24">
        <v>21</v>
      </c>
      <c r="K30" s="4" t="s">
        <v>20</v>
      </c>
      <c r="L30" s="51">
        <v>400</v>
      </c>
      <c r="M30" s="4">
        <v>0.5</v>
      </c>
      <c r="N30" s="31">
        <v>24.2</v>
      </c>
      <c r="O30" s="22">
        <v>1100000</v>
      </c>
      <c r="P30" s="80"/>
    </row>
    <row r="31" spans="2:16" x14ac:dyDescent="0.3">
      <c r="B31" s="23">
        <v>44192</v>
      </c>
      <c r="C31" s="42">
        <f t="shared" si="0"/>
        <v>8182</v>
      </c>
      <c r="D31" s="5">
        <v>8.1820000000000004</v>
      </c>
      <c r="E31" s="24">
        <v>7.21</v>
      </c>
      <c r="F31" s="24">
        <v>7.46</v>
      </c>
      <c r="G31" s="27">
        <v>145</v>
      </c>
      <c r="H31" s="25">
        <v>16</v>
      </c>
      <c r="I31" s="24">
        <v>266</v>
      </c>
      <c r="J31" s="24">
        <v>23</v>
      </c>
      <c r="K31" s="4" t="s">
        <v>20</v>
      </c>
      <c r="L31" s="51">
        <v>600</v>
      </c>
      <c r="M31" s="4">
        <v>0.4</v>
      </c>
      <c r="N31" s="31">
        <v>22.6</v>
      </c>
      <c r="O31" s="22">
        <v>1400000</v>
      </c>
      <c r="P31" s="80"/>
    </row>
    <row r="32" spans="2:16" x14ac:dyDescent="0.3">
      <c r="B32" s="23">
        <v>44193</v>
      </c>
      <c r="C32" s="42">
        <f t="shared" si="0"/>
        <v>7537</v>
      </c>
      <c r="D32" s="33">
        <v>7.5369999999999999</v>
      </c>
      <c r="E32" s="49">
        <v>7.34</v>
      </c>
      <c r="F32" s="49">
        <v>7.7</v>
      </c>
      <c r="G32" s="43">
        <v>140</v>
      </c>
      <c r="H32" s="43">
        <v>14</v>
      </c>
      <c r="I32" s="43">
        <v>252</v>
      </c>
      <c r="J32" s="43">
        <v>22</v>
      </c>
      <c r="K32" s="4" t="s">
        <v>20</v>
      </c>
      <c r="L32" s="51">
        <v>500</v>
      </c>
      <c r="M32" s="42">
        <v>0.5</v>
      </c>
      <c r="N32" s="49">
        <v>21.4</v>
      </c>
      <c r="O32" s="51">
        <v>1200000</v>
      </c>
      <c r="P32" s="80"/>
    </row>
    <row r="33" spans="2:16" x14ac:dyDescent="0.3">
      <c r="B33" s="23">
        <v>44194</v>
      </c>
      <c r="C33" s="42">
        <f t="shared" si="0"/>
        <v>7469</v>
      </c>
      <c r="D33" s="10">
        <v>7.4690000000000003</v>
      </c>
      <c r="E33" s="49">
        <v>7.25</v>
      </c>
      <c r="F33" s="49">
        <v>7.48</v>
      </c>
      <c r="G33" s="117">
        <v>135</v>
      </c>
      <c r="H33" s="117">
        <v>15</v>
      </c>
      <c r="I33" s="43">
        <v>263</v>
      </c>
      <c r="J33" s="43">
        <v>24</v>
      </c>
      <c r="K33" s="4" t="s">
        <v>20</v>
      </c>
      <c r="L33" s="51">
        <v>400</v>
      </c>
      <c r="M33" s="42">
        <v>0.3</v>
      </c>
      <c r="N33" s="49">
        <v>23.2</v>
      </c>
      <c r="O33" s="51">
        <v>1400000</v>
      </c>
      <c r="P33" s="80"/>
    </row>
    <row r="34" spans="2:16" x14ac:dyDescent="0.3">
      <c r="B34" s="23">
        <v>44195</v>
      </c>
      <c r="C34" s="42">
        <f t="shared" si="0"/>
        <v>7809</v>
      </c>
      <c r="D34" s="10">
        <v>7.8090000000000002</v>
      </c>
      <c r="E34" s="49">
        <v>7.1</v>
      </c>
      <c r="F34" s="49">
        <v>7.34</v>
      </c>
      <c r="G34" s="43">
        <v>142</v>
      </c>
      <c r="H34" s="43">
        <v>14</v>
      </c>
      <c r="I34" s="43">
        <v>256</v>
      </c>
      <c r="J34" s="43">
        <v>21</v>
      </c>
      <c r="K34" s="4" t="s">
        <v>20</v>
      </c>
      <c r="L34" s="51">
        <v>600</v>
      </c>
      <c r="M34" s="42">
        <v>0.2</v>
      </c>
      <c r="N34" s="49">
        <v>22.3</v>
      </c>
      <c r="O34" s="51">
        <v>1600000</v>
      </c>
      <c r="P34" s="80"/>
    </row>
    <row r="35" spans="2:16" ht="15" thickBot="1" x14ac:dyDescent="0.35">
      <c r="B35" s="105">
        <v>44196</v>
      </c>
      <c r="C35" s="103">
        <f t="shared" si="0"/>
        <v>7795</v>
      </c>
      <c r="D35" s="70">
        <v>7.7949999999999999</v>
      </c>
      <c r="E35" s="114">
        <v>7.22</v>
      </c>
      <c r="F35" s="114">
        <v>7.53</v>
      </c>
      <c r="G35" s="71">
        <v>135</v>
      </c>
      <c r="H35" s="71">
        <v>15</v>
      </c>
      <c r="I35" s="71">
        <v>268</v>
      </c>
      <c r="J35" s="71">
        <v>23</v>
      </c>
      <c r="K35" s="63" t="s">
        <v>20</v>
      </c>
      <c r="L35" s="113">
        <v>500</v>
      </c>
      <c r="M35" s="69">
        <v>0.4</v>
      </c>
      <c r="N35" s="114">
        <v>21.5</v>
      </c>
      <c r="O35" s="113">
        <v>1200000</v>
      </c>
      <c r="P35" s="123"/>
    </row>
    <row r="36" spans="2:16" ht="15" thickBot="1" x14ac:dyDescent="0.35">
      <c r="B36" s="99" t="s">
        <v>21</v>
      </c>
      <c r="C36" s="104">
        <f t="shared" ref="C36:O36" si="1">AVERAGE(C5:C35)</f>
        <v>7900.7419354838712</v>
      </c>
      <c r="D36" s="106">
        <f t="shared" si="1"/>
        <v>7.9007419354838699</v>
      </c>
      <c r="E36" s="41">
        <f t="shared" si="1"/>
        <v>7.2522580645161296</v>
      </c>
      <c r="F36" s="41">
        <f t="shared" si="1"/>
        <v>7.5677419354838715</v>
      </c>
      <c r="G36" s="41">
        <f t="shared" si="1"/>
        <v>139.2258064516129</v>
      </c>
      <c r="H36" s="41">
        <f t="shared" si="1"/>
        <v>15.709677419354838</v>
      </c>
      <c r="I36" s="41">
        <f t="shared" si="1"/>
        <v>263.09677419354841</v>
      </c>
      <c r="J36" s="41">
        <f t="shared" si="1"/>
        <v>22.677419354838708</v>
      </c>
      <c r="K36" s="41" t="s">
        <v>20</v>
      </c>
      <c r="L36" s="41">
        <f t="shared" si="1"/>
        <v>553.22580645161293</v>
      </c>
      <c r="M36" s="56">
        <f t="shared" si="1"/>
        <v>0.46451612903225814</v>
      </c>
      <c r="N36" s="56">
        <f t="shared" si="1"/>
        <v>22.5741935483871</v>
      </c>
      <c r="O36" s="57">
        <f t="shared" si="1"/>
        <v>1351612.9032258065</v>
      </c>
      <c r="P36" s="7"/>
    </row>
    <row r="37" spans="2:16" ht="15" thickBot="1" x14ac:dyDescent="0.35">
      <c r="B37" s="118" t="s">
        <v>46</v>
      </c>
      <c r="C37" s="119">
        <f>SUM(C5:C35)</f>
        <v>244923</v>
      </c>
      <c r="D37" s="120">
        <f t="shared" ref="D37:O37" si="2">SUM(D5:D35)</f>
        <v>244.92299999999997</v>
      </c>
      <c r="E37" s="120">
        <f t="shared" si="2"/>
        <v>224.82000000000002</v>
      </c>
      <c r="F37" s="120">
        <f t="shared" si="2"/>
        <v>234.60000000000002</v>
      </c>
      <c r="G37" s="120">
        <f t="shared" si="2"/>
        <v>4316</v>
      </c>
      <c r="H37" s="120">
        <f t="shared" si="2"/>
        <v>487</v>
      </c>
      <c r="I37" s="120">
        <f t="shared" si="2"/>
        <v>8156</v>
      </c>
      <c r="J37" s="120">
        <f t="shared" si="2"/>
        <v>703</v>
      </c>
      <c r="K37" s="120" t="s">
        <v>20</v>
      </c>
      <c r="L37" s="120">
        <f t="shared" si="2"/>
        <v>17150</v>
      </c>
      <c r="M37" s="120">
        <f t="shared" si="2"/>
        <v>14.400000000000002</v>
      </c>
      <c r="N37" s="120">
        <f t="shared" si="2"/>
        <v>699.80000000000007</v>
      </c>
      <c r="O37" s="120">
        <f t="shared" si="2"/>
        <v>41900000</v>
      </c>
      <c r="P37" s="121"/>
    </row>
    <row r="38" spans="2:16" ht="19.5" customHeight="1" x14ac:dyDescent="0.3"/>
    <row r="39" spans="2:16" ht="60" customHeight="1" x14ac:dyDescent="0.3">
      <c r="B39" s="116" t="s">
        <v>44</v>
      </c>
      <c r="C39" s="124" t="s">
        <v>45</v>
      </c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</row>
    <row r="40" spans="2:16" ht="19.5" customHeight="1" x14ac:dyDescent="0.3">
      <c r="P40" s="115"/>
    </row>
    <row r="41" spans="2:16" ht="19.5" customHeight="1" x14ac:dyDescent="0.3">
      <c r="B41" t="s">
        <v>47</v>
      </c>
      <c r="C41"/>
      <c r="D41" s="122">
        <f>MAX(D4:D34)</f>
        <v>9.9030000000000005</v>
      </c>
      <c r="E41" s="122">
        <f t="shared" ref="E41:O41" si="3">MAX(E4:E34)</f>
        <v>7.37</v>
      </c>
      <c r="F41" s="122">
        <f t="shared" si="3"/>
        <v>7.75</v>
      </c>
      <c r="G41" s="122">
        <f t="shared" si="3"/>
        <v>150</v>
      </c>
      <c r="H41" s="122">
        <f t="shared" si="3"/>
        <v>17</v>
      </c>
      <c r="I41" s="122">
        <f t="shared" si="3"/>
        <v>276</v>
      </c>
      <c r="J41" s="122">
        <f t="shared" si="3"/>
        <v>25</v>
      </c>
      <c r="K41" s="122">
        <f t="shared" si="3"/>
        <v>0</v>
      </c>
      <c r="L41" s="122">
        <f t="shared" si="3"/>
        <v>700</v>
      </c>
      <c r="M41" s="122">
        <f t="shared" si="3"/>
        <v>0.5</v>
      </c>
      <c r="N41" s="122">
        <f t="shared" si="3"/>
        <v>24.2</v>
      </c>
      <c r="O41" s="122">
        <f t="shared" si="3"/>
        <v>1600000</v>
      </c>
    </row>
    <row r="42" spans="2:16" ht="19.5" customHeight="1" x14ac:dyDescent="0.3">
      <c r="B42" t="s">
        <v>48</v>
      </c>
      <c r="C42"/>
      <c r="D42" s="122">
        <f>MIN(D4:D34)</f>
        <v>7.0949999999999998</v>
      </c>
      <c r="E42" s="122">
        <f t="shared" ref="E42:O42" si="4">MIN(E4:E34)</f>
        <v>7.1</v>
      </c>
      <c r="F42" s="122">
        <f t="shared" si="4"/>
        <v>7.34</v>
      </c>
      <c r="G42" s="122">
        <f t="shared" si="4"/>
        <v>128</v>
      </c>
      <c r="H42" s="122">
        <f t="shared" si="4"/>
        <v>14</v>
      </c>
      <c r="I42" s="122">
        <f t="shared" si="4"/>
        <v>252</v>
      </c>
      <c r="J42" s="122">
        <f t="shared" si="4"/>
        <v>17</v>
      </c>
      <c r="K42" s="122">
        <f t="shared" si="4"/>
        <v>0</v>
      </c>
      <c r="L42" s="122">
        <f t="shared" si="4"/>
        <v>400</v>
      </c>
      <c r="M42" s="122">
        <f t="shared" si="4"/>
        <v>0.2</v>
      </c>
      <c r="N42" s="122">
        <f t="shared" si="4"/>
        <v>21.2</v>
      </c>
      <c r="O42" s="122">
        <f t="shared" si="4"/>
        <v>1100000</v>
      </c>
    </row>
    <row r="43" spans="2:16" ht="19.5" customHeight="1" x14ac:dyDescent="0.3"/>
    <row r="44" spans="2:16" ht="19.5" customHeight="1" x14ac:dyDescent="0.3"/>
    <row r="45" spans="2:16" ht="19.5" customHeight="1" x14ac:dyDescent="0.3"/>
    <row r="46" spans="2:16" ht="19.5" customHeight="1" x14ac:dyDescent="0.3"/>
    <row r="47" spans="2:16" ht="19.5" customHeight="1" x14ac:dyDescent="0.3"/>
    <row r="48" spans="2:16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</sheetData>
  <mergeCells count="10">
    <mergeCell ref="C39:O39"/>
    <mergeCell ref="B2:P2"/>
    <mergeCell ref="B3:B4"/>
    <mergeCell ref="C3:D3"/>
    <mergeCell ref="E3:F3"/>
    <mergeCell ref="G3:H3"/>
    <mergeCell ref="I3:J3"/>
    <mergeCell ref="K3:L3"/>
    <mergeCell ref="P3:P4"/>
    <mergeCell ref="N3:O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2021-12-29T11:23:27Z</dcterms:modified>
</cp:coreProperties>
</file>